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بداية" sheetId="1" state="visible" r:id="rId1"/>
    <sheet xmlns:r="http://schemas.openxmlformats.org/officeDocument/2006/relationships" name="1. مؤشرات الأداء" sheetId="2" state="visible" r:id="rId2"/>
    <sheet xmlns:r="http://schemas.openxmlformats.org/officeDocument/2006/relationships" name="2. المبادرات" sheetId="3" state="visible" r:id="rId3"/>
    <sheet xmlns:r="http://schemas.openxmlformats.org/officeDocument/2006/relationships" name="3. المؤشرات الدولية" sheetId="4" state="visible" r:id="rId4"/>
    <sheet xmlns:r="http://schemas.openxmlformats.org/officeDocument/2006/relationships" name="4. التكليفات" sheetId="5" state="visible" r:id="rId5"/>
    <sheet xmlns:r="http://schemas.openxmlformats.org/officeDocument/2006/relationships" name="5. الابتعاث والتدريب" sheetId="6" state="visible" r:id="rId6"/>
    <sheet xmlns:r="http://schemas.openxmlformats.org/officeDocument/2006/relationships" name="6. البرامج التدريبية" sheetId="7" state="visible" r:id="rId7"/>
    <sheet xmlns:r="http://schemas.openxmlformats.org/officeDocument/2006/relationships" name="7. التحديات" sheetId="8" state="visible" r:id="rId8"/>
    <sheet xmlns:r="http://schemas.openxmlformats.org/officeDocument/2006/relationships" name="8. القوى البشرية" sheetId="9" state="visible" r:id="rId9"/>
    <sheet xmlns:r="http://schemas.openxmlformats.org/officeDocument/2006/relationships" name="9. الميزانية" sheetId="10" state="visible" r:id="rId10"/>
    <sheet xmlns:r="http://schemas.openxmlformats.org/officeDocument/2006/relationships" name="10. الإيرادات" sheetId="11" state="visible" r:id="rId11"/>
    <sheet xmlns:r="http://schemas.openxmlformats.org/officeDocument/2006/relationships" name="11. العقود" sheetId="12" state="visible" r:id="rId12"/>
    <sheet xmlns:r="http://schemas.openxmlformats.org/officeDocument/2006/relationships" name="12. المباني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##"/>
    <numFmt numFmtId="165" formatCode="0.0%"/>
    <numFmt numFmtId="166" formatCode="0.0&quot; نقطة&quot;"/>
    <numFmt numFmtId="167" formatCode="+#,##0;-#,##0;0"/>
    <numFmt numFmtId="168" formatCode="#,##0.00;-#,##0.00;&quot;-&quot;"/>
    <numFmt numFmtId="169" formatCode="yyyy-mm-dd"/>
  </numFmts>
  <fonts count="10">
    <font>
      <name val="Calibri"/>
      <family val="2"/>
      <color theme="1"/>
      <sz val="11"/>
      <scheme val="minor"/>
    </font>
    <font>
      <name val="Arial"/>
      <b val="1"/>
      <color rgb="000E4A36"/>
      <sz val="16"/>
    </font>
    <font>
      <name val="Arial"/>
      <color rgb="004F5B54"/>
      <sz val="10"/>
    </font>
    <font>
      <name val="Arial"/>
      <color rgb="004F5B54"/>
      <sz val="9"/>
    </font>
    <font>
      <name val="Arial"/>
      <b val="1"/>
      <color rgb="00FFFFFF"/>
      <sz val="10"/>
    </font>
    <font>
      <name val="Arial"/>
      <color rgb="0016231C"/>
      <sz val="10"/>
    </font>
    <font>
      <name val="Arial"/>
      <b val="1"/>
      <color rgb="007A5F1E"/>
      <sz val="9"/>
    </font>
    <font>
      <name val="Arial"/>
      <b val="1"/>
      <color rgb="0016231C"/>
      <sz val="10"/>
    </font>
    <font>
      <name val="Arial"/>
      <b val="1"/>
      <color rgb="000E4A36"/>
      <sz val="18"/>
    </font>
    <font>
      <name val="Arial"/>
      <color rgb="000E4A36"/>
      <sz val="10"/>
      <u val="single"/>
    </font>
  </fonts>
  <fills count="6">
    <fill>
      <patternFill/>
    </fill>
    <fill>
      <patternFill patternType="gray125"/>
    </fill>
    <fill>
      <patternFill patternType="solid">
        <fgColor rgb="000E4A36"/>
      </patternFill>
    </fill>
    <fill>
      <patternFill patternType="solid">
        <fgColor rgb="007A5F1E"/>
      </patternFill>
    </fill>
    <fill>
      <patternFill patternType="solid">
        <fgColor rgb="00FFF8E6"/>
      </patternFill>
    </fill>
    <fill>
      <patternFill patternType="solid">
        <fgColor rgb="00F6F8F6"/>
      </patternFill>
    </fill>
  </fills>
  <borders count="2">
    <border>
      <left/>
      <right/>
      <top/>
      <bottom/>
      <diagonal/>
    </border>
    <border>
      <left style="thin">
        <color rgb="00E2E7E3"/>
      </left>
      <right style="thin">
        <color rgb="00E2E7E3"/>
      </right>
      <top style="thin">
        <color rgb="00E2E7E3"/>
      </top>
      <bottom style="thin">
        <color rgb="00E2E7E3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8" fillId="0" borderId="0" pivotButton="0" quotePrefix="0" xfId="0"/>
    <xf numFmtId="0" fontId="2" fillId="0" borderId="0" applyAlignment="1" pivotButton="0" quotePrefix="0" xfId="0">
      <alignment horizontal="right" vertical="center" wrapText="1" readingOrder="2"/>
    </xf>
    <xf numFmtId="0" fontId="7" fillId="0" borderId="0" pivotButton="0" quotePrefix="0" xfId="0"/>
    <xf numFmtId="0" fontId="5" fillId="4" borderId="1" applyAlignment="1" pivotButton="0" quotePrefix="0" xfId="0">
      <alignment horizontal="right" vertical="center" wrapText="1" readingOrder="2"/>
    </xf>
    <xf numFmtId="0" fontId="3" fillId="0" borderId="0" pivotButton="0" quotePrefix="0" xfId="0"/>
    <xf numFmtId="0" fontId="6" fillId="0" borderId="0" pivotButton="0" quotePrefix="0" xfId="0"/>
    <xf numFmtId="0" fontId="4" fillId="2" borderId="1" applyAlignment="1" pivotButton="0" quotePrefix="0" xfId="0">
      <alignment horizontal="center" vertical="center" wrapText="1" readingOrder="2"/>
    </xf>
    <xf numFmtId="0" fontId="9" fillId="0" borderId="1" applyAlignment="1" pivotButton="0" quotePrefix="0" xfId="0">
      <alignment horizontal="right" vertical="center" wrapText="1" readingOrder="2"/>
    </xf>
    <xf numFmtId="0" fontId="5" fillId="0" borderId="1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9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3" borderId="1" applyAlignment="1" pivotButton="0" quotePrefix="0" xfId="0">
      <alignment horizontal="center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164" fontId="5" fillId="4" borderId="1" applyAlignment="1" pivotButton="0" quotePrefix="0" xfId="0">
      <alignment horizontal="right" vertical="center" wrapText="1" readingOrder="2"/>
    </xf>
    <xf numFmtId="165" fontId="5" fillId="5" borderId="1" applyAlignment="1" pivotButton="0" quotePrefix="0" xfId="0">
      <alignment horizontal="right" vertical="center" wrapText="1" readingOrder="2"/>
    </xf>
    <xf numFmtId="165" fontId="5" fillId="4" borderId="1" applyAlignment="1" pivotButton="0" quotePrefix="0" xfId="0">
      <alignment horizontal="right" vertical="center" wrapText="1" readingOrder="2"/>
    </xf>
    <xf numFmtId="166" fontId="5" fillId="5" borderId="1" applyAlignment="1" pivotButton="0" quotePrefix="0" xfId="0">
      <alignment horizontal="right" vertical="center" wrapText="1" readingOrder="2"/>
    </xf>
    <xf numFmtId="0" fontId="0" fillId="0" borderId="1" pivotButton="0" quotePrefix="0" xfId="0"/>
    <xf numFmtId="0" fontId="7" fillId="5" borderId="1" applyAlignment="1" pivotButton="0" quotePrefix="0" xfId="0">
      <alignment horizontal="right" vertical="center" wrapText="1" readingOrder="2"/>
    </xf>
    <xf numFmtId="3" fontId="5" fillId="4" borderId="1" applyAlignment="1" pivotButton="0" quotePrefix="0" xfId="0">
      <alignment horizontal="right" vertical="center" wrapText="1" readingOrder="2"/>
    </xf>
    <xf numFmtId="3" fontId="5" fillId="5" borderId="1" applyAlignment="1" pivotButton="0" quotePrefix="0" xfId="0">
      <alignment horizontal="right" vertical="center" wrapText="1" readingOrder="2"/>
    </xf>
    <xf numFmtId="0" fontId="6" fillId="5" borderId="1" applyAlignment="1" pivotButton="0" quotePrefix="0" xfId="0">
      <alignment horizontal="center" vertical="center" wrapText="1" readingOrder="2"/>
    </xf>
    <xf numFmtId="167" fontId="5" fillId="5" borderId="1" applyAlignment="1" pivotButton="0" quotePrefix="0" xfId="0">
      <alignment horizontal="right" vertical="center" wrapText="1" readingOrder="2"/>
    </xf>
    <xf numFmtId="3" fontId="7" fillId="5" borderId="1" pivotButton="0" quotePrefix="0" xfId="0"/>
    <xf numFmtId="165" fontId="7" fillId="5" borderId="1" pivotButton="0" quotePrefix="0" xfId="0"/>
    <xf numFmtId="167" fontId="7" fillId="5" borderId="1" pivotButton="0" quotePrefix="0" xfId="0"/>
    <xf numFmtId="0" fontId="7" fillId="0" borderId="1" pivotButton="0" quotePrefix="0" xfId="0"/>
    <xf numFmtId="3" fontId="0" fillId="4" borderId="1" pivotButton="0" quotePrefix="0" xfId="0"/>
    <xf numFmtId="168" fontId="5" fillId="4" borderId="1" applyAlignment="1" pivotButton="0" quotePrefix="0" xfId="0">
      <alignment horizontal="right" vertical="center" wrapText="1" readingOrder="2"/>
    </xf>
    <xf numFmtId="168" fontId="5" fillId="5" borderId="1" applyAlignment="1" pivotButton="0" quotePrefix="0" xfId="0">
      <alignment horizontal="right" vertical="center" wrapText="1" readingOrder="2"/>
    </xf>
    <xf numFmtId="168" fontId="7" fillId="5" borderId="1" pivotButton="0" quotePrefix="0" xfId="0"/>
    <xf numFmtId="169" fontId="5" fillId="4" borderId="1" applyAlignment="1" pivotButton="0" quotePrefix="0" xfId="0">
      <alignment horizontal="right" vertical="center" wrapText="1" readingOrder="2"/>
    </xf>
    <xf numFmtId="1" fontId="5" fillId="4" borderId="1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4">
    <dxf>
      <font>
        <name val="Arial"/>
        <b val="1"/>
        <color rgb="009C2B1E"/>
      </font>
    </dxf>
    <dxf>
      <font>
        <name val="Arial"/>
        <b val="1"/>
        <color rgb="001E6B3A"/>
      </font>
    </dxf>
    <dxf>
      <font>
        <name val="Arial"/>
        <b val="1"/>
        <color rgb="008A5A00"/>
      </font>
    </dxf>
    <dxf>
      <font>
        <name val="Arial"/>
        <color rgb="001E6B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التوطين والجنس: الحالية والسابقة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'8. القوى البشرية'!A28</f>
            </strRef>
          </tx>
          <spPr>
            <a:ln xmlns:a="http://schemas.openxmlformats.org/drawingml/2006/main">
              <a:prstDash val="solid"/>
            </a:ln>
          </spPr>
          <cat>
            <numRef>
              <f>'8. القوى البشرية'!$B$27:$E$27</f>
            </numRef>
          </cat>
          <val>
            <numRef>
              <f>'8. القوى البشرية'!$B$28:$E$28</f>
            </numRef>
          </val>
        </ser>
        <ser>
          <idx val="1"/>
          <order val="1"/>
          <tx>
            <strRef>
              <f>'8. القوى البشرية'!A29</f>
            </strRef>
          </tx>
          <spPr>
            <a:ln xmlns:a="http://schemas.openxmlformats.org/drawingml/2006/main">
              <a:prstDash val="solid"/>
            </a:ln>
          </spPr>
          <cat>
            <numRef>
              <f>'8. القوى البشرية'!$B$27:$E$27</f>
            </numRef>
          </cat>
          <val>
            <numRef>
              <f>'8. القوى البشرية'!$B$29:$E$29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25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37"/>
  <sheetViews>
    <sheetView showGridLines="0" rightToLeft="1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18" customWidth="1" min="3" max="3"/>
    <col width="18" customWidth="1" min="4" max="4"/>
    <col width="3" customWidth="1" min="5" max="5"/>
  </cols>
  <sheetData>
    <row r="2">
      <c r="B2" s="1" t="inlineStr">
        <is>
          <t>التقرير السنوي للأجهزة العامة — النماذج الاثنا عشر</t>
        </is>
      </c>
    </row>
    <row r="3" ht="30" customHeight="1">
      <c r="B3" s="2" t="inlineStr">
        <is>
          <t>من دليل إعداد التقارير السنوية للأجهزة العامة (قرار مجلس الوزراء 233 وتاريخ 18/4/1443هـ)، بأعمدته الرسمية وترتيبها، مع حساب تلقائي وتدقيق.</t>
        </is>
      </c>
    </row>
    <row r="5">
      <c r="B5" s="3" t="inlineStr">
        <is>
          <t>اسم الجهاز العام</t>
        </is>
      </c>
      <c r="C5" s="4" t="n"/>
      <c r="D5" s="5" t="inlineStr">
        <is>
          <t>يظهر في رأس كل نموذج</t>
        </is>
      </c>
    </row>
    <row r="6">
      <c r="B6" s="3" t="inlineStr">
        <is>
          <t>العام المالي (هـ)</t>
        </is>
      </c>
      <c r="C6" s="4" t="n"/>
      <c r="D6" s="5" t="inlineStr">
        <is>
          <t>مثال: 1446/1447</t>
        </is>
      </c>
    </row>
    <row r="8">
      <c r="B8" s="6" t="inlineStr">
        <is>
          <t>حالة النماذج</t>
        </is>
      </c>
    </row>
    <row r="9">
      <c r="B9" s="7" t="inlineStr">
        <is>
          <t>النموذج</t>
        </is>
      </c>
      <c r="C9" s="7" t="inlineStr">
        <is>
          <t>الصفوف المعبأة</t>
        </is>
      </c>
      <c r="D9" s="7" t="inlineStr">
        <is>
          <t>حقول ناقصة</t>
        </is>
      </c>
    </row>
    <row r="10">
      <c r="B10" s="8">
        <f>HYPERLINK("#'1. مؤشرات الأداء'!A1","النموذج 1: مؤشرات الأداء الرئيسة")</f>
        <v/>
      </c>
      <c r="C10" s="9">
        <f>COUNTIF('1. مؤشرات الأداء'!L6:L30,"?*")</f>
        <v/>
      </c>
      <c r="D10" s="9">
        <f>COUNTIF('1. مؤشرات الأداء'!L6:L30,"حقول ناقصة")</f>
        <v/>
      </c>
    </row>
    <row r="11">
      <c r="B11" s="8">
        <f>HYPERLINK("#'2. المبادرات'!A1","النموذج 2: المبادرات")</f>
        <v/>
      </c>
      <c r="C11" s="9">
        <f>COUNTIF('2. المبادرات'!L6:L30,"?*")</f>
        <v/>
      </c>
      <c r="D11" s="9">
        <f>COUNTIF('2. المبادرات'!L6:L30,"حقول ناقصة")</f>
        <v/>
      </c>
    </row>
    <row r="12">
      <c r="B12" s="8">
        <f>HYPERLINK("#'3. المؤشرات الدولية'!A1","النموذج 3: المؤشرات الدولية")</f>
        <v/>
      </c>
      <c r="C12" s="9">
        <f>COUNTIF('3. المؤشرات الدولية'!M6:M30,"?*")</f>
        <v/>
      </c>
      <c r="D12" s="9">
        <f>COUNTIF('3. المؤشرات الدولية'!M6:M30,"حقول ناقصة")</f>
        <v/>
      </c>
    </row>
    <row r="13">
      <c r="B13" s="8">
        <f>HYPERLINK("#'4. التكليفات'!A1","النموذج 4: التكليفات والتوجيهات")</f>
        <v/>
      </c>
      <c r="C13" s="9">
        <f>COUNTIF('4. التكليفات'!H7:H31,"?*")</f>
        <v/>
      </c>
      <c r="D13" s="9">
        <f>COUNTIF('4. التكليفات'!H7:H31,"حقول ناقصة")</f>
        <v/>
      </c>
    </row>
    <row r="14">
      <c r="B14" s="8">
        <f>HYPERLINK("#'5. الابتعاث والتدريب'!A1","النموذج 5: المبتعثون والموفدون والمتخرجون")</f>
        <v/>
      </c>
      <c r="C14" s="9">
        <f>COUNTIF('5. الابتعاث والتدريب'!I7:I9,"?*")</f>
        <v/>
      </c>
      <c r="D14" s="9">
        <f>COUNTIF('5. الابتعاث والتدريب'!I7:I9,"حقول ناقصة")</f>
        <v/>
      </c>
    </row>
    <row r="15">
      <c r="B15" s="8">
        <f>HYPERLINK("#'6. البرامج التدريبية'!A1","النموذج 6: الملتحقون بالبرامج التدريبية")</f>
        <v/>
      </c>
      <c r="C15" s="9">
        <f>COUNTIF('6. البرامج التدريبية'!E7:E10,"?*")</f>
        <v/>
      </c>
      <c r="D15" s="9">
        <f>COUNTIF('6. البرامج التدريبية'!E7:E10,"حقول ناقصة")</f>
        <v/>
      </c>
    </row>
    <row r="16">
      <c r="B16" s="8">
        <f>HYPERLINK("#'7. التحديات'!A1","النموذج 7: التحديات والدعم المطلوب")</f>
        <v/>
      </c>
      <c r="C16" s="9">
        <f>COUNTIF('7. التحديات'!G6:G30,"?*")</f>
        <v/>
      </c>
      <c r="D16" s="9">
        <f>COUNTIF('7. التحديات'!G6:G30,"حقول ناقصة")</f>
        <v/>
      </c>
    </row>
    <row r="17">
      <c r="B17" s="8">
        <f>HYPERLINK("#'8. القوى البشرية'!A1","النموذج 8: القوى البشرية")</f>
        <v/>
      </c>
      <c r="C17" s="9">
        <f>COUNTIF('8. القوى البشرية'!M8:M22,"?*")</f>
        <v/>
      </c>
      <c r="D17" s="9">
        <f>COUNTIF('8. القوى البشرية'!M8:M22,"حقول ناقصة")</f>
        <v/>
      </c>
    </row>
    <row r="18">
      <c r="B18" s="8">
        <f>HYPERLINK("#'9. الميزانية'!A1","النموذج 9: اعتمادات الميزانية والمنصرف")</f>
        <v/>
      </c>
      <c r="C18" s="9">
        <f>COUNTIF('9. الميزانية'!G7:G18,"?*")</f>
        <v/>
      </c>
      <c r="D18" s="9">
        <f>COUNTIF('9. الميزانية'!G7:G18,"حقول ناقصة")</f>
        <v/>
      </c>
    </row>
    <row r="19">
      <c r="B19" s="8">
        <f>HYPERLINK("#'10. الإيرادات'!A1","النموذج 10: الإيرادات")</f>
        <v/>
      </c>
      <c r="C19" s="9">
        <f>COUNTIF('10. الإيرادات'!E6:E17,"?*")</f>
        <v/>
      </c>
      <c r="D19" s="9">
        <f>COUNTIF('10. الإيرادات'!E6:E17,"حقول ناقصة")</f>
        <v/>
      </c>
    </row>
    <row r="20">
      <c r="B20" s="8">
        <f>HYPERLINK("#'11. العقود'!A1","النموذج 11: عقود المشروعات")</f>
        <v/>
      </c>
      <c r="C20" s="9">
        <f>COUNTIF('11. العقود'!L6:L30,"?*")</f>
        <v/>
      </c>
      <c r="D20" s="9">
        <f>COUNTIF('11. العقود'!L6:L30,"حقول ناقصة")</f>
        <v/>
      </c>
    </row>
    <row r="21">
      <c r="B21" s="8">
        <f>HYPERLINK("#'12. المباني'!A1","النموذج 12: المباني")</f>
        <v/>
      </c>
      <c r="C21" s="9">
        <f>COUNTIF('12. المباني'!J6:J30,"?*")</f>
        <v/>
      </c>
      <c r="D21" s="9">
        <f>COUNTIF('12. المباني'!J6:J30,"حقول ناقصة")</f>
        <v/>
      </c>
    </row>
    <row r="23" ht="16" customHeight="1">
      <c r="B23" s="10" t="inlineStr">
        <is>
          <t>كيف يعمل</t>
        </is>
      </c>
    </row>
    <row r="24" ht="30" customHeight="1">
      <c r="B24" s="11" t="inlineStr">
        <is>
          <t>الخلايا الصفراء للإدخال، والرمادية تحسب تلقائياً. لا تحذف الصيغ في الخلايا الرمادية.</t>
        </is>
      </c>
    </row>
    <row r="25" ht="30" customHeight="1">
      <c r="B25" s="11" t="inlineStr">
        <is>
          <t>الأعمدة الخضراء من النموذج الرسمي بترتيبه؛ والبنية أعمدة مساعدة من لوائح (للجهاز إضافة الأعمدة وحذفها: الأحكام العامة، الفقرة 7).</t>
        </is>
      </c>
    </row>
    <row r="26" ht="30" customHeight="1">
      <c r="B26" s="11" t="inlineStr">
        <is>
          <t>حالة المؤشر في النموذج 1: 99% فأكثر «محقق كلياً»، ومن 85% إلى أقل من 99% «محقق جزئياً»، ودون 85% «لم يتحقق».</t>
        </is>
      </c>
    </row>
    <row r="27" ht="16" customHeight="1">
      <c r="B27" s="11" t="inlineStr">
        <is>
          <t>هذا الملف لا يرسل أي بيانات؛ يعمل على جهازك فقط.</t>
        </is>
      </c>
    </row>
    <row r="28" ht="16" customHeight="1">
      <c r="B28" s="11" t="inlineStr"/>
    </row>
    <row r="29" ht="16" customHeight="1">
      <c r="B29" s="10" t="inlineStr">
        <is>
          <t>المواعيد</t>
        </is>
      </c>
    </row>
    <row r="30" ht="30" customHeight="1">
      <c r="B30" s="11" t="inlineStr">
        <is>
          <t>يُرفع التقرير إلى ديوان مجلس الوزراء خلال تسعين يوماً من بداية السنة المالية، ما لم ينص نظام الجهاز على غير ذلك.</t>
        </is>
      </c>
    </row>
    <row r="31" ht="30" customHeight="1">
      <c r="B31" s="11" t="inlineStr">
        <is>
          <t>يرفع الجهاز مرئياته على قرار مجلس الشورى خلال خمسة عشر يوماً من تزويده به، ولهيئة الخبراء تمديدها خمسة عشر يوماً أخرى (قرار مجلس الوزراء 616).</t>
        </is>
      </c>
    </row>
    <row r="32" ht="16" customHeight="1">
      <c r="B32" s="11" t="inlineStr"/>
    </row>
    <row r="33" ht="16" customHeight="1">
      <c r="B33" s="10" t="inlineStr">
        <is>
          <t>المصادر</t>
        </is>
      </c>
    </row>
    <row r="34">
      <c r="B34" s="12">
        <f>HYPERLINK("https://lawaeh.com/organization-requirements/annual-report/","الصفحة في لوائح: الخطوات والمواعيد")</f>
        <v/>
      </c>
    </row>
    <row r="35">
      <c r="B35" s="12">
        <f>HYPERLINK("https://lawaeh.com/library/annual-report-guide/","نص الدليل والقرارات في مكتبة لوائح")</f>
        <v/>
      </c>
    </row>
    <row r="37">
      <c r="B37" s="5" t="inlineStr">
        <is>
          <t>نموذج استرشادي من لوائح؛ لا يغني عن النص الرسمي ولا عن تعليمات جهتك. lawaeh.com</t>
        </is>
      </c>
    </row>
  </sheetData>
  <mergeCells count="12">
    <mergeCell ref="B33:D33"/>
    <mergeCell ref="B28:D28"/>
    <mergeCell ref="B3:D3"/>
    <mergeCell ref="B31:D31"/>
    <mergeCell ref="B23:D23"/>
    <mergeCell ref="B32:D32"/>
    <mergeCell ref="B26:D26"/>
    <mergeCell ref="B27:D27"/>
    <mergeCell ref="B30:D30"/>
    <mergeCell ref="B29:D29"/>
    <mergeCell ref="B25:D25"/>
    <mergeCell ref="B24:D24"/>
  </mergeCells>
  <conditionalFormatting sqref="D10:D21">
    <cfRule type="cellIs" priority="1" operator="greaterThan" dxfId="0">
      <formula>0</formula>
    </cfRule>
  </conditionalFormatting>
  <pageMargins left="0.75" right="0.75" top="1" bottom="1" header="0.5" footer="0.5"/>
  <pageSetup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2" customWidth="1" min="4" max="4"/>
    <col width="12" customWidth="1" min="5" max="5"/>
    <col width="14" customWidth="1" min="6" max="6"/>
    <col width="22" customWidth="1" min="7" max="7"/>
    <col width="28" customWidth="1" min="8" max="8"/>
    <col width="22" customWidth="1" min="9" max="9"/>
    <col width="14" customWidth="1" min="10" max="10"/>
    <col width="16" customWidth="1" min="11" max="11"/>
    <col width="12" customWidth="1" min="12" max="12"/>
  </cols>
  <sheetData>
    <row r="1">
      <c r="A1" s="13">
        <f>"نموذج رقم (١): مؤشرات الأداء الرئيسة للجهاز للعام المالي: "&amp;IF(البداية!$C$6="","…",البداية!$C$6)&amp;" هـ"</f>
        <v/>
      </c>
    </row>
    <row r="2">
      <c r="A2" s="14">
        <f>IF(البداية!$C$5="","اسم الجهاز العام",البداية!$C$5)&amp;" · دليل إعداد التقارير السنوية للأجهزة العامة (قرار مجلس الوزراء 233)"</f>
        <v/>
      </c>
    </row>
    <row r="3">
      <c r="A3" s="5" t="inlineStr">
        <is>
          <t>الخلايا الصفراء للإدخال، والرمادية تحسب تلقائياً. الأعمدة الخضراء من النموذج الرسمي بترتيبه، والبنية أعمدة مساعدة من لوائح.</t>
        </is>
      </c>
    </row>
    <row r="5" ht="42" customHeight="1">
      <c r="A5" s="7" t="inlineStr">
        <is>
          <t>اسم مؤشر الأداء</t>
        </is>
      </c>
      <c r="B5" s="7" t="inlineStr">
        <is>
          <t>المستهدف لعام</t>
        </is>
      </c>
      <c r="C5" s="7" t="inlineStr">
        <is>
          <t>حالة المؤشر</t>
        </is>
      </c>
      <c r="D5" s="7" t="inlineStr">
        <is>
          <t>القيمة الفعلية</t>
        </is>
      </c>
      <c r="E5" s="7" t="inlineStr">
        <is>
          <t>القيمة المستهدفة</t>
        </is>
      </c>
      <c r="F5" s="7" t="inlineStr">
        <is>
          <t>فترة القياس</t>
        </is>
      </c>
      <c r="G5" s="7" t="inlineStr">
        <is>
          <t>برنامج تحقيق الرؤية المرتبط (إن وجد)</t>
        </is>
      </c>
      <c r="H5" s="15" t="inlineStr">
        <is>
          <t>الهدف (وصفه)</t>
        </is>
      </c>
      <c r="I5" s="15" t="inlineStr">
        <is>
          <t>نوع الهدف</t>
        </is>
      </c>
      <c r="J5" s="15" t="inlineStr">
        <is>
          <t>طريقة القياس</t>
        </is>
      </c>
      <c r="K5" s="15" t="inlineStr">
        <is>
          <t>نسبة التحقق</t>
        </is>
      </c>
      <c r="L5" s="15" t="inlineStr">
        <is>
          <t>تدقيق</t>
        </is>
      </c>
    </row>
    <row r="6">
      <c r="A6" s="4" t="n"/>
      <c r="B6" s="4" t="n"/>
      <c r="C6" s="16">
        <f>IF(OR(D6="",E6=""),"",IF(AND(J6="الأقل أفضل",D6=0),"محقق كلياً",IF(ISNUMBER(K6),IF(K6&gt;=0.99,"محقق كلياً",IF(K6&gt;=0.85,"محقق جزئياً","لم يتحقق")),"")))</f>
        <v/>
      </c>
      <c r="D6" s="17" t="n"/>
      <c r="E6" s="17" t="n"/>
      <c r="F6" s="4" t="n"/>
      <c r="G6" s="4" t="n"/>
      <c r="H6" s="4" t="n"/>
      <c r="I6" s="4" t="n"/>
      <c r="J6" s="4" t="n"/>
      <c r="K6" s="18">
        <f>IF(OR(D6="",E6=""),"",IF(J6="الأقل أفضل",IF(D6=0,"لا تُحسب النسبة: القيمة الفعلية صفر",E6/D6),IF(E6=0,"لا تُحسب النسبة: المستهدف صفر",D6/E6)))</f>
        <v/>
      </c>
      <c r="L6" s="16">
        <f>IF(COUNTA(A6:B6,D6:J6)=0,"",IF(OR(A6="",D6="",E6="",F6="",H6="",I6=""),"حقول ناقصة","مكتمل"))</f>
        <v/>
      </c>
    </row>
    <row r="7">
      <c r="A7" s="4" t="n"/>
      <c r="B7" s="4" t="n"/>
      <c r="C7" s="16">
        <f>IF(OR(D7="",E7=""),"",IF(AND(J7="الأقل أفضل",D7=0),"محقق كلياً",IF(ISNUMBER(K7),IF(K7&gt;=0.99,"محقق كلياً",IF(K7&gt;=0.85,"محقق جزئياً","لم يتحقق")),"")))</f>
        <v/>
      </c>
      <c r="D7" s="17" t="n"/>
      <c r="E7" s="17" t="n"/>
      <c r="F7" s="4" t="n"/>
      <c r="G7" s="4" t="n"/>
      <c r="H7" s="4" t="n"/>
      <c r="I7" s="4" t="n"/>
      <c r="J7" s="4" t="n"/>
      <c r="K7" s="18">
        <f>IF(OR(D7="",E7=""),"",IF(J7="الأقل أفضل",IF(D7=0,"لا تُحسب النسبة: القيمة الفعلية صفر",E7/D7),IF(E7=0,"لا تُحسب النسبة: المستهدف صفر",D7/E7)))</f>
        <v/>
      </c>
      <c r="L7" s="16">
        <f>IF(COUNTA(A7:B7,D7:J7)=0,"",IF(OR(A7="",D7="",E7="",F7="",H7="",I7=""),"حقول ناقصة","مكتمل"))</f>
        <v/>
      </c>
    </row>
    <row r="8">
      <c r="A8" s="4" t="n"/>
      <c r="B8" s="4" t="n"/>
      <c r="C8" s="16">
        <f>IF(OR(D8="",E8=""),"",IF(AND(J8="الأقل أفضل",D8=0),"محقق كلياً",IF(ISNUMBER(K8),IF(K8&gt;=0.99,"محقق كلياً",IF(K8&gt;=0.85,"محقق جزئياً","لم يتحقق")),"")))</f>
        <v/>
      </c>
      <c r="D8" s="17" t="n"/>
      <c r="E8" s="17" t="n"/>
      <c r="F8" s="4" t="n"/>
      <c r="G8" s="4" t="n"/>
      <c r="H8" s="4" t="n"/>
      <c r="I8" s="4" t="n"/>
      <c r="J8" s="4" t="n"/>
      <c r="K8" s="18">
        <f>IF(OR(D8="",E8=""),"",IF(J8="الأقل أفضل",IF(D8=0,"لا تُحسب النسبة: القيمة الفعلية صفر",E8/D8),IF(E8=0,"لا تُحسب النسبة: المستهدف صفر",D8/E8)))</f>
        <v/>
      </c>
      <c r="L8" s="16">
        <f>IF(COUNTA(A8:B8,D8:J8)=0,"",IF(OR(A8="",D8="",E8="",F8="",H8="",I8=""),"حقول ناقصة","مكتمل"))</f>
        <v/>
      </c>
    </row>
    <row r="9">
      <c r="A9" s="4" t="n"/>
      <c r="B9" s="4" t="n"/>
      <c r="C9" s="16">
        <f>IF(OR(D9="",E9=""),"",IF(AND(J9="الأقل أفضل",D9=0),"محقق كلياً",IF(ISNUMBER(K9),IF(K9&gt;=0.99,"محقق كلياً",IF(K9&gt;=0.85,"محقق جزئياً","لم يتحقق")),"")))</f>
        <v/>
      </c>
      <c r="D9" s="17" t="n"/>
      <c r="E9" s="17" t="n"/>
      <c r="F9" s="4" t="n"/>
      <c r="G9" s="4" t="n"/>
      <c r="H9" s="4" t="n"/>
      <c r="I9" s="4" t="n"/>
      <c r="J9" s="4" t="n"/>
      <c r="K9" s="18">
        <f>IF(OR(D9="",E9=""),"",IF(J9="الأقل أفضل",IF(D9=0,"لا تُحسب النسبة: القيمة الفعلية صفر",E9/D9),IF(E9=0,"لا تُحسب النسبة: المستهدف صفر",D9/E9)))</f>
        <v/>
      </c>
      <c r="L9" s="16">
        <f>IF(COUNTA(A9:B9,D9:J9)=0,"",IF(OR(A9="",D9="",E9="",F9="",H9="",I9=""),"حقول ناقصة","مكتمل"))</f>
        <v/>
      </c>
    </row>
    <row r="10">
      <c r="A10" s="4" t="n"/>
      <c r="B10" s="4" t="n"/>
      <c r="C10" s="16">
        <f>IF(OR(D10="",E10=""),"",IF(AND(J10="الأقل أفضل",D10=0),"محقق كلياً",IF(ISNUMBER(K10),IF(K10&gt;=0.99,"محقق كلياً",IF(K10&gt;=0.85,"محقق جزئياً","لم يتحقق")),"")))</f>
        <v/>
      </c>
      <c r="D10" s="17" t="n"/>
      <c r="E10" s="17" t="n"/>
      <c r="F10" s="4" t="n"/>
      <c r="G10" s="4" t="n"/>
      <c r="H10" s="4" t="n"/>
      <c r="I10" s="4" t="n"/>
      <c r="J10" s="4" t="n"/>
      <c r="K10" s="18">
        <f>IF(OR(D10="",E10=""),"",IF(J10="الأقل أفضل",IF(D10=0,"لا تُحسب النسبة: القيمة الفعلية صفر",E10/D10),IF(E10=0,"لا تُحسب النسبة: المستهدف صفر",D10/E10)))</f>
        <v/>
      </c>
      <c r="L10" s="16">
        <f>IF(COUNTA(A10:B10,D10:J10)=0,"",IF(OR(A10="",D10="",E10="",F10="",H10="",I10=""),"حقول ناقصة","مكتمل"))</f>
        <v/>
      </c>
    </row>
    <row r="11">
      <c r="A11" s="4" t="n"/>
      <c r="B11" s="4" t="n"/>
      <c r="C11" s="16">
        <f>IF(OR(D11="",E11=""),"",IF(AND(J11="الأقل أفضل",D11=0),"محقق كلياً",IF(ISNUMBER(K11),IF(K11&gt;=0.99,"محقق كلياً",IF(K11&gt;=0.85,"محقق جزئياً","لم يتحقق")),"")))</f>
        <v/>
      </c>
      <c r="D11" s="17" t="n"/>
      <c r="E11" s="17" t="n"/>
      <c r="F11" s="4" t="n"/>
      <c r="G11" s="4" t="n"/>
      <c r="H11" s="4" t="n"/>
      <c r="I11" s="4" t="n"/>
      <c r="J11" s="4" t="n"/>
      <c r="K11" s="18">
        <f>IF(OR(D11="",E11=""),"",IF(J11="الأقل أفضل",IF(D11=0,"لا تُحسب النسبة: القيمة الفعلية صفر",E11/D11),IF(E11=0,"لا تُحسب النسبة: المستهدف صفر",D11/E11)))</f>
        <v/>
      </c>
      <c r="L11" s="16">
        <f>IF(COUNTA(A11:B11,D11:J11)=0,"",IF(OR(A11="",D11="",E11="",F11="",H11="",I11=""),"حقول ناقصة","مكتمل"))</f>
        <v/>
      </c>
    </row>
    <row r="12">
      <c r="A12" s="4" t="n"/>
      <c r="B12" s="4" t="n"/>
      <c r="C12" s="16">
        <f>IF(OR(D12="",E12=""),"",IF(AND(J12="الأقل أفضل",D12=0),"محقق كلياً",IF(ISNUMBER(K12),IF(K12&gt;=0.99,"محقق كلياً",IF(K12&gt;=0.85,"محقق جزئياً","لم يتحقق")),"")))</f>
        <v/>
      </c>
      <c r="D12" s="17" t="n"/>
      <c r="E12" s="17" t="n"/>
      <c r="F12" s="4" t="n"/>
      <c r="G12" s="4" t="n"/>
      <c r="H12" s="4" t="n"/>
      <c r="I12" s="4" t="n"/>
      <c r="J12" s="4" t="n"/>
      <c r="K12" s="18">
        <f>IF(OR(D12="",E12=""),"",IF(J12="الأقل أفضل",IF(D12=0,"لا تُحسب النسبة: القيمة الفعلية صفر",E12/D12),IF(E12=0,"لا تُحسب النسبة: المستهدف صفر",D12/E12)))</f>
        <v/>
      </c>
      <c r="L12" s="16">
        <f>IF(COUNTA(A12:B12,D12:J12)=0,"",IF(OR(A12="",D12="",E12="",F12="",H12="",I12=""),"حقول ناقصة","مكتمل"))</f>
        <v/>
      </c>
    </row>
    <row r="13">
      <c r="A13" s="4" t="n"/>
      <c r="B13" s="4" t="n"/>
      <c r="C13" s="16">
        <f>IF(OR(D13="",E13=""),"",IF(AND(J13="الأقل أفضل",D13=0),"محقق كلياً",IF(ISNUMBER(K13),IF(K13&gt;=0.99,"محقق كلياً",IF(K13&gt;=0.85,"محقق جزئياً","لم يتحقق")),"")))</f>
        <v/>
      </c>
      <c r="D13" s="17" t="n"/>
      <c r="E13" s="17" t="n"/>
      <c r="F13" s="4" t="n"/>
      <c r="G13" s="4" t="n"/>
      <c r="H13" s="4" t="n"/>
      <c r="I13" s="4" t="n"/>
      <c r="J13" s="4" t="n"/>
      <c r="K13" s="18">
        <f>IF(OR(D13="",E13=""),"",IF(J13="الأقل أفضل",IF(D13=0,"لا تُحسب النسبة: القيمة الفعلية صفر",E13/D13),IF(E13=0,"لا تُحسب النسبة: المستهدف صفر",D13/E13)))</f>
        <v/>
      </c>
      <c r="L13" s="16">
        <f>IF(COUNTA(A13:B13,D13:J13)=0,"",IF(OR(A13="",D13="",E13="",F13="",H13="",I13=""),"حقول ناقصة","مكتمل"))</f>
        <v/>
      </c>
    </row>
    <row r="14">
      <c r="A14" s="4" t="n"/>
      <c r="B14" s="4" t="n"/>
      <c r="C14" s="16">
        <f>IF(OR(D14="",E14=""),"",IF(AND(J14="الأقل أفضل",D14=0),"محقق كلياً",IF(ISNUMBER(K14),IF(K14&gt;=0.99,"محقق كلياً",IF(K14&gt;=0.85,"محقق جزئياً","لم يتحقق")),"")))</f>
        <v/>
      </c>
      <c r="D14" s="17" t="n"/>
      <c r="E14" s="17" t="n"/>
      <c r="F14" s="4" t="n"/>
      <c r="G14" s="4" t="n"/>
      <c r="H14" s="4" t="n"/>
      <c r="I14" s="4" t="n"/>
      <c r="J14" s="4" t="n"/>
      <c r="K14" s="18">
        <f>IF(OR(D14="",E14=""),"",IF(J14="الأقل أفضل",IF(D14=0,"لا تُحسب النسبة: القيمة الفعلية صفر",E14/D14),IF(E14=0,"لا تُحسب النسبة: المستهدف صفر",D14/E14)))</f>
        <v/>
      </c>
      <c r="L14" s="16">
        <f>IF(COUNTA(A14:B14,D14:J14)=0,"",IF(OR(A14="",D14="",E14="",F14="",H14="",I14=""),"حقول ناقصة","مكتمل"))</f>
        <v/>
      </c>
    </row>
    <row r="15">
      <c r="A15" s="4" t="n"/>
      <c r="B15" s="4" t="n"/>
      <c r="C15" s="16">
        <f>IF(OR(D15="",E15=""),"",IF(AND(J15="الأقل أفضل",D15=0),"محقق كلياً",IF(ISNUMBER(K15),IF(K15&gt;=0.99,"محقق كلياً",IF(K15&gt;=0.85,"محقق جزئياً","لم يتحقق")),"")))</f>
        <v/>
      </c>
      <c r="D15" s="17" t="n"/>
      <c r="E15" s="17" t="n"/>
      <c r="F15" s="4" t="n"/>
      <c r="G15" s="4" t="n"/>
      <c r="H15" s="4" t="n"/>
      <c r="I15" s="4" t="n"/>
      <c r="J15" s="4" t="n"/>
      <c r="K15" s="18">
        <f>IF(OR(D15="",E15=""),"",IF(J15="الأقل أفضل",IF(D15=0,"لا تُحسب النسبة: القيمة الفعلية صفر",E15/D15),IF(E15=0,"لا تُحسب النسبة: المستهدف صفر",D15/E15)))</f>
        <v/>
      </c>
      <c r="L15" s="16">
        <f>IF(COUNTA(A15:B15,D15:J15)=0,"",IF(OR(A15="",D15="",E15="",F15="",H15="",I15=""),"حقول ناقصة","مكتمل"))</f>
        <v/>
      </c>
    </row>
    <row r="16">
      <c r="A16" s="4" t="n"/>
      <c r="B16" s="4" t="n"/>
      <c r="C16" s="16">
        <f>IF(OR(D16="",E16=""),"",IF(AND(J16="الأقل أفضل",D16=0),"محقق كلياً",IF(ISNUMBER(K16),IF(K16&gt;=0.99,"محقق كلياً",IF(K16&gt;=0.85,"محقق جزئياً","لم يتحقق")),"")))</f>
        <v/>
      </c>
      <c r="D16" s="17" t="n"/>
      <c r="E16" s="17" t="n"/>
      <c r="F16" s="4" t="n"/>
      <c r="G16" s="4" t="n"/>
      <c r="H16" s="4" t="n"/>
      <c r="I16" s="4" t="n"/>
      <c r="J16" s="4" t="n"/>
      <c r="K16" s="18">
        <f>IF(OR(D16="",E16=""),"",IF(J16="الأقل أفضل",IF(D16=0,"لا تُحسب النسبة: القيمة الفعلية صفر",E16/D16),IF(E16=0,"لا تُحسب النسبة: المستهدف صفر",D16/E16)))</f>
        <v/>
      </c>
      <c r="L16" s="16">
        <f>IF(COUNTA(A16:B16,D16:J16)=0,"",IF(OR(A16="",D16="",E16="",F16="",H16="",I16=""),"حقول ناقصة","مكتمل"))</f>
        <v/>
      </c>
    </row>
    <row r="17">
      <c r="A17" s="4" t="n"/>
      <c r="B17" s="4" t="n"/>
      <c r="C17" s="16">
        <f>IF(OR(D17="",E17=""),"",IF(AND(J17="الأقل أفضل",D17=0),"محقق كلياً",IF(ISNUMBER(K17),IF(K17&gt;=0.99,"محقق كلياً",IF(K17&gt;=0.85,"محقق جزئياً","لم يتحقق")),"")))</f>
        <v/>
      </c>
      <c r="D17" s="17" t="n"/>
      <c r="E17" s="17" t="n"/>
      <c r="F17" s="4" t="n"/>
      <c r="G17" s="4" t="n"/>
      <c r="H17" s="4" t="n"/>
      <c r="I17" s="4" t="n"/>
      <c r="J17" s="4" t="n"/>
      <c r="K17" s="18">
        <f>IF(OR(D17="",E17=""),"",IF(J17="الأقل أفضل",IF(D17=0,"لا تُحسب النسبة: القيمة الفعلية صفر",E17/D17),IF(E17=0,"لا تُحسب النسبة: المستهدف صفر",D17/E17)))</f>
        <v/>
      </c>
      <c r="L17" s="16">
        <f>IF(COUNTA(A17:B17,D17:J17)=0,"",IF(OR(A17="",D17="",E17="",F17="",H17="",I17=""),"حقول ناقصة","مكتمل"))</f>
        <v/>
      </c>
    </row>
    <row r="18">
      <c r="A18" s="4" t="n"/>
      <c r="B18" s="4" t="n"/>
      <c r="C18" s="16">
        <f>IF(OR(D18="",E18=""),"",IF(AND(J18="الأقل أفضل",D18=0),"محقق كلياً",IF(ISNUMBER(K18),IF(K18&gt;=0.99,"محقق كلياً",IF(K18&gt;=0.85,"محقق جزئياً","لم يتحقق")),"")))</f>
        <v/>
      </c>
      <c r="D18" s="17" t="n"/>
      <c r="E18" s="17" t="n"/>
      <c r="F18" s="4" t="n"/>
      <c r="G18" s="4" t="n"/>
      <c r="H18" s="4" t="n"/>
      <c r="I18" s="4" t="n"/>
      <c r="J18" s="4" t="n"/>
      <c r="K18" s="18">
        <f>IF(OR(D18="",E18=""),"",IF(J18="الأقل أفضل",IF(D18=0,"لا تُحسب النسبة: القيمة الفعلية صفر",E18/D18),IF(E18=0,"لا تُحسب النسبة: المستهدف صفر",D18/E18)))</f>
        <v/>
      </c>
      <c r="L18" s="16">
        <f>IF(COUNTA(A18:B18,D18:J18)=0,"",IF(OR(A18="",D18="",E18="",F18="",H18="",I18=""),"حقول ناقصة","مكتمل"))</f>
        <v/>
      </c>
    </row>
    <row r="19">
      <c r="A19" s="4" t="n"/>
      <c r="B19" s="4" t="n"/>
      <c r="C19" s="16">
        <f>IF(OR(D19="",E19=""),"",IF(AND(J19="الأقل أفضل",D19=0),"محقق كلياً",IF(ISNUMBER(K19),IF(K19&gt;=0.99,"محقق كلياً",IF(K19&gt;=0.85,"محقق جزئياً","لم يتحقق")),"")))</f>
        <v/>
      </c>
      <c r="D19" s="17" t="n"/>
      <c r="E19" s="17" t="n"/>
      <c r="F19" s="4" t="n"/>
      <c r="G19" s="4" t="n"/>
      <c r="H19" s="4" t="n"/>
      <c r="I19" s="4" t="n"/>
      <c r="J19" s="4" t="n"/>
      <c r="K19" s="18">
        <f>IF(OR(D19="",E19=""),"",IF(J19="الأقل أفضل",IF(D19=0,"لا تُحسب النسبة: القيمة الفعلية صفر",E19/D19),IF(E19=0,"لا تُحسب النسبة: المستهدف صفر",D19/E19)))</f>
        <v/>
      </c>
      <c r="L19" s="16">
        <f>IF(COUNTA(A19:B19,D19:J19)=0,"",IF(OR(A19="",D19="",E19="",F19="",H19="",I19=""),"حقول ناقصة","مكتمل"))</f>
        <v/>
      </c>
    </row>
    <row r="20">
      <c r="A20" s="4" t="n"/>
      <c r="B20" s="4" t="n"/>
      <c r="C20" s="16">
        <f>IF(OR(D20="",E20=""),"",IF(AND(J20="الأقل أفضل",D20=0),"محقق كلياً",IF(ISNUMBER(K20),IF(K20&gt;=0.99,"محقق كلياً",IF(K20&gt;=0.85,"محقق جزئياً","لم يتحقق")),"")))</f>
        <v/>
      </c>
      <c r="D20" s="17" t="n"/>
      <c r="E20" s="17" t="n"/>
      <c r="F20" s="4" t="n"/>
      <c r="G20" s="4" t="n"/>
      <c r="H20" s="4" t="n"/>
      <c r="I20" s="4" t="n"/>
      <c r="J20" s="4" t="n"/>
      <c r="K20" s="18">
        <f>IF(OR(D20="",E20=""),"",IF(J20="الأقل أفضل",IF(D20=0,"لا تُحسب النسبة: القيمة الفعلية صفر",E20/D20),IF(E20=0,"لا تُحسب النسبة: المستهدف صفر",D20/E20)))</f>
        <v/>
      </c>
      <c r="L20" s="16">
        <f>IF(COUNTA(A20:B20,D20:J20)=0,"",IF(OR(A20="",D20="",E20="",F20="",H20="",I20=""),"حقول ناقصة","مكتمل"))</f>
        <v/>
      </c>
    </row>
    <row r="21">
      <c r="A21" s="4" t="n"/>
      <c r="B21" s="4" t="n"/>
      <c r="C21" s="16">
        <f>IF(OR(D21="",E21=""),"",IF(AND(J21="الأقل أفضل",D21=0),"محقق كلياً",IF(ISNUMBER(K21),IF(K21&gt;=0.99,"محقق كلياً",IF(K21&gt;=0.85,"محقق جزئياً","لم يتحقق")),"")))</f>
        <v/>
      </c>
      <c r="D21" s="17" t="n"/>
      <c r="E21" s="17" t="n"/>
      <c r="F21" s="4" t="n"/>
      <c r="G21" s="4" t="n"/>
      <c r="H21" s="4" t="n"/>
      <c r="I21" s="4" t="n"/>
      <c r="J21" s="4" t="n"/>
      <c r="K21" s="18">
        <f>IF(OR(D21="",E21=""),"",IF(J21="الأقل أفضل",IF(D21=0,"لا تُحسب النسبة: القيمة الفعلية صفر",E21/D21),IF(E21=0,"لا تُحسب النسبة: المستهدف صفر",D21/E21)))</f>
        <v/>
      </c>
      <c r="L21" s="16">
        <f>IF(COUNTA(A21:B21,D21:J21)=0,"",IF(OR(A21="",D21="",E21="",F21="",H21="",I21=""),"حقول ناقصة","مكتمل"))</f>
        <v/>
      </c>
    </row>
    <row r="22">
      <c r="A22" s="4" t="n"/>
      <c r="B22" s="4" t="n"/>
      <c r="C22" s="16">
        <f>IF(OR(D22="",E22=""),"",IF(AND(J22="الأقل أفضل",D22=0),"محقق كلياً",IF(ISNUMBER(K22),IF(K22&gt;=0.99,"محقق كلياً",IF(K22&gt;=0.85,"محقق جزئياً","لم يتحقق")),"")))</f>
        <v/>
      </c>
      <c r="D22" s="17" t="n"/>
      <c r="E22" s="17" t="n"/>
      <c r="F22" s="4" t="n"/>
      <c r="G22" s="4" t="n"/>
      <c r="H22" s="4" t="n"/>
      <c r="I22" s="4" t="n"/>
      <c r="J22" s="4" t="n"/>
      <c r="K22" s="18">
        <f>IF(OR(D22="",E22=""),"",IF(J22="الأقل أفضل",IF(D22=0,"لا تُحسب النسبة: القيمة الفعلية صفر",E22/D22),IF(E22=0,"لا تُحسب النسبة: المستهدف صفر",D22/E22)))</f>
        <v/>
      </c>
      <c r="L22" s="16">
        <f>IF(COUNTA(A22:B22,D22:J22)=0,"",IF(OR(A22="",D22="",E22="",F22="",H22="",I22=""),"حقول ناقصة","مكتمل"))</f>
        <v/>
      </c>
    </row>
    <row r="23">
      <c r="A23" s="4" t="n"/>
      <c r="B23" s="4" t="n"/>
      <c r="C23" s="16">
        <f>IF(OR(D23="",E23=""),"",IF(AND(J23="الأقل أفضل",D23=0),"محقق كلياً",IF(ISNUMBER(K23),IF(K23&gt;=0.99,"محقق كلياً",IF(K23&gt;=0.85,"محقق جزئياً","لم يتحقق")),"")))</f>
        <v/>
      </c>
      <c r="D23" s="17" t="n"/>
      <c r="E23" s="17" t="n"/>
      <c r="F23" s="4" t="n"/>
      <c r="G23" s="4" t="n"/>
      <c r="H23" s="4" t="n"/>
      <c r="I23" s="4" t="n"/>
      <c r="J23" s="4" t="n"/>
      <c r="K23" s="18">
        <f>IF(OR(D23="",E23=""),"",IF(J23="الأقل أفضل",IF(D23=0,"لا تُحسب النسبة: القيمة الفعلية صفر",E23/D23),IF(E23=0,"لا تُحسب النسبة: المستهدف صفر",D23/E23)))</f>
        <v/>
      </c>
      <c r="L23" s="16">
        <f>IF(COUNTA(A23:B23,D23:J23)=0,"",IF(OR(A23="",D23="",E23="",F23="",H23="",I23=""),"حقول ناقصة","مكتمل"))</f>
        <v/>
      </c>
    </row>
    <row r="24">
      <c r="A24" s="4" t="n"/>
      <c r="B24" s="4" t="n"/>
      <c r="C24" s="16">
        <f>IF(OR(D24="",E24=""),"",IF(AND(J24="الأقل أفضل",D24=0),"محقق كلياً",IF(ISNUMBER(K24),IF(K24&gt;=0.99,"محقق كلياً",IF(K24&gt;=0.85,"محقق جزئياً","لم يتحقق")),"")))</f>
        <v/>
      </c>
      <c r="D24" s="17" t="n"/>
      <c r="E24" s="17" t="n"/>
      <c r="F24" s="4" t="n"/>
      <c r="G24" s="4" t="n"/>
      <c r="H24" s="4" t="n"/>
      <c r="I24" s="4" t="n"/>
      <c r="J24" s="4" t="n"/>
      <c r="K24" s="18">
        <f>IF(OR(D24="",E24=""),"",IF(J24="الأقل أفضل",IF(D24=0,"لا تُحسب النسبة: القيمة الفعلية صفر",E24/D24),IF(E24=0,"لا تُحسب النسبة: المستهدف صفر",D24/E24)))</f>
        <v/>
      </c>
      <c r="L24" s="16">
        <f>IF(COUNTA(A24:B24,D24:J24)=0,"",IF(OR(A24="",D24="",E24="",F24="",H24="",I24=""),"حقول ناقصة","مكتمل"))</f>
        <v/>
      </c>
    </row>
    <row r="25">
      <c r="A25" s="4" t="n"/>
      <c r="B25" s="4" t="n"/>
      <c r="C25" s="16">
        <f>IF(OR(D25="",E25=""),"",IF(AND(J25="الأقل أفضل",D25=0),"محقق كلياً",IF(ISNUMBER(K25),IF(K25&gt;=0.99,"محقق كلياً",IF(K25&gt;=0.85,"محقق جزئياً","لم يتحقق")),"")))</f>
        <v/>
      </c>
      <c r="D25" s="17" t="n"/>
      <c r="E25" s="17" t="n"/>
      <c r="F25" s="4" t="n"/>
      <c r="G25" s="4" t="n"/>
      <c r="H25" s="4" t="n"/>
      <c r="I25" s="4" t="n"/>
      <c r="J25" s="4" t="n"/>
      <c r="K25" s="18">
        <f>IF(OR(D25="",E25=""),"",IF(J25="الأقل أفضل",IF(D25=0,"لا تُحسب النسبة: القيمة الفعلية صفر",E25/D25),IF(E25=0,"لا تُحسب النسبة: المستهدف صفر",D25/E25)))</f>
        <v/>
      </c>
      <c r="L25" s="16">
        <f>IF(COUNTA(A25:B25,D25:J25)=0,"",IF(OR(A25="",D25="",E25="",F25="",H25="",I25=""),"حقول ناقصة","مكتمل"))</f>
        <v/>
      </c>
    </row>
    <row r="26">
      <c r="A26" s="4" t="n"/>
      <c r="B26" s="4" t="n"/>
      <c r="C26" s="16">
        <f>IF(OR(D26="",E26=""),"",IF(AND(J26="الأقل أفضل",D26=0),"محقق كلياً",IF(ISNUMBER(K26),IF(K26&gt;=0.99,"محقق كلياً",IF(K26&gt;=0.85,"محقق جزئياً","لم يتحقق")),"")))</f>
        <v/>
      </c>
      <c r="D26" s="17" t="n"/>
      <c r="E26" s="17" t="n"/>
      <c r="F26" s="4" t="n"/>
      <c r="G26" s="4" t="n"/>
      <c r="H26" s="4" t="n"/>
      <c r="I26" s="4" t="n"/>
      <c r="J26" s="4" t="n"/>
      <c r="K26" s="18">
        <f>IF(OR(D26="",E26=""),"",IF(J26="الأقل أفضل",IF(D26=0,"لا تُحسب النسبة: القيمة الفعلية صفر",E26/D26),IF(E26=0,"لا تُحسب النسبة: المستهدف صفر",D26/E26)))</f>
        <v/>
      </c>
      <c r="L26" s="16">
        <f>IF(COUNTA(A26:B26,D26:J26)=0,"",IF(OR(A26="",D26="",E26="",F26="",H26="",I26=""),"حقول ناقصة","مكتمل"))</f>
        <v/>
      </c>
    </row>
    <row r="27">
      <c r="A27" s="4" t="n"/>
      <c r="B27" s="4" t="n"/>
      <c r="C27" s="16">
        <f>IF(OR(D27="",E27=""),"",IF(AND(J27="الأقل أفضل",D27=0),"محقق كلياً",IF(ISNUMBER(K27),IF(K27&gt;=0.99,"محقق كلياً",IF(K27&gt;=0.85,"محقق جزئياً","لم يتحقق")),"")))</f>
        <v/>
      </c>
      <c r="D27" s="17" t="n"/>
      <c r="E27" s="17" t="n"/>
      <c r="F27" s="4" t="n"/>
      <c r="G27" s="4" t="n"/>
      <c r="H27" s="4" t="n"/>
      <c r="I27" s="4" t="n"/>
      <c r="J27" s="4" t="n"/>
      <c r="K27" s="18">
        <f>IF(OR(D27="",E27=""),"",IF(J27="الأقل أفضل",IF(D27=0,"لا تُحسب النسبة: القيمة الفعلية صفر",E27/D27),IF(E27=0,"لا تُحسب النسبة: المستهدف صفر",D27/E27)))</f>
        <v/>
      </c>
      <c r="L27" s="16">
        <f>IF(COUNTA(A27:B27,D27:J27)=0,"",IF(OR(A27="",D27="",E27="",F27="",H27="",I27=""),"حقول ناقصة","مكتمل"))</f>
        <v/>
      </c>
    </row>
    <row r="28">
      <c r="A28" s="4" t="n"/>
      <c r="B28" s="4" t="n"/>
      <c r="C28" s="16">
        <f>IF(OR(D28="",E28=""),"",IF(AND(J28="الأقل أفضل",D28=0),"محقق كلياً",IF(ISNUMBER(K28),IF(K28&gt;=0.99,"محقق كلياً",IF(K28&gt;=0.85,"محقق جزئياً","لم يتحقق")),"")))</f>
        <v/>
      </c>
      <c r="D28" s="17" t="n"/>
      <c r="E28" s="17" t="n"/>
      <c r="F28" s="4" t="n"/>
      <c r="G28" s="4" t="n"/>
      <c r="H28" s="4" t="n"/>
      <c r="I28" s="4" t="n"/>
      <c r="J28" s="4" t="n"/>
      <c r="K28" s="18">
        <f>IF(OR(D28="",E28=""),"",IF(J28="الأقل أفضل",IF(D28=0,"لا تُحسب النسبة: القيمة الفعلية صفر",E28/D28),IF(E28=0,"لا تُحسب النسبة: المستهدف صفر",D28/E28)))</f>
        <v/>
      </c>
      <c r="L28" s="16">
        <f>IF(COUNTA(A28:B28,D28:J28)=0,"",IF(OR(A28="",D28="",E28="",F28="",H28="",I28=""),"حقول ناقصة","مكتمل"))</f>
        <v/>
      </c>
    </row>
    <row r="29">
      <c r="A29" s="4" t="n"/>
      <c r="B29" s="4" t="n"/>
      <c r="C29" s="16">
        <f>IF(OR(D29="",E29=""),"",IF(AND(J29="الأقل أفضل",D29=0),"محقق كلياً",IF(ISNUMBER(K29),IF(K29&gt;=0.99,"محقق كلياً",IF(K29&gt;=0.85,"محقق جزئياً","لم يتحقق")),"")))</f>
        <v/>
      </c>
      <c r="D29" s="17" t="n"/>
      <c r="E29" s="17" t="n"/>
      <c r="F29" s="4" t="n"/>
      <c r="G29" s="4" t="n"/>
      <c r="H29" s="4" t="n"/>
      <c r="I29" s="4" t="n"/>
      <c r="J29" s="4" t="n"/>
      <c r="K29" s="18">
        <f>IF(OR(D29="",E29=""),"",IF(J29="الأقل أفضل",IF(D29=0,"لا تُحسب النسبة: القيمة الفعلية صفر",E29/D29),IF(E29=0,"لا تُحسب النسبة: المستهدف صفر",D29/E29)))</f>
        <v/>
      </c>
      <c r="L29" s="16">
        <f>IF(COUNTA(A29:B29,D29:J29)=0,"",IF(OR(A29="",D29="",E29="",F29="",H29="",I29=""),"حقول ناقصة","مكتمل"))</f>
        <v/>
      </c>
    </row>
    <row r="30">
      <c r="A30" s="4" t="n"/>
      <c r="B30" s="4" t="n"/>
      <c r="C30" s="16">
        <f>IF(OR(D30="",E30=""),"",IF(AND(J30="الأقل أفضل",D30=0),"محقق كلياً",IF(ISNUMBER(K30),IF(K30&gt;=0.99,"محقق كلياً",IF(K30&gt;=0.85,"محقق جزئياً","لم يتحقق")),"")))</f>
        <v/>
      </c>
      <c r="D30" s="17" t="n"/>
      <c r="E30" s="17" t="n"/>
      <c r="F30" s="4" t="n"/>
      <c r="G30" s="4" t="n"/>
      <c r="H30" s="4" t="n"/>
      <c r="I30" s="4" t="n"/>
      <c r="J30" s="4" t="n"/>
      <c r="K30" s="18">
        <f>IF(OR(D30="",E30=""),"",IF(J30="الأقل أفضل",IF(D30=0,"لا تُحسب النسبة: القيمة الفعلية صفر",E30/D30),IF(E30=0,"لا تُحسب النسبة: المستهدف صفر",D30/E30)))</f>
        <v/>
      </c>
      <c r="L30" s="16">
        <f>IF(COUNTA(A30:B30,D30:J30)=0,"",IF(OR(A30="",D30="",E30="",F30="",H30="",I30=""),"حقول ناقصة","مكتمل"))</f>
        <v/>
      </c>
    </row>
    <row r="32">
      <c r="A32" s="6" t="inlineStr">
        <is>
          <t>ملاحظات النموذج الرسمي</t>
        </is>
      </c>
    </row>
    <row r="33">
      <c r="A33" s="5" t="inlineStr">
        <is>
          <t>(١) ألوان مؤشر الحالة:</t>
        </is>
      </c>
    </row>
    <row r="34">
      <c r="A34" s="5" t="inlineStr">
        <is>
          <t>محقق كلياً (٩٩% فأكثر).</t>
        </is>
      </c>
    </row>
    <row r="35">
      <c r="A35" s="5" t="inlineStr">
        <is>
          <t>محقق جزئياً (٨٥% - ٩٩%).</t>
        </is>
      </c>
    </row>
    <row r="36">
      <c r="A36" s="5" t="inlineStr">
        <is>
          <t>لم يتحقق (دون ٨٥%).</t>
        </is>
      </c>
    </row>
    <row r="37">
      <c r="A37" s="5" t="inlineStr">
        <is>
          <t>(٢) تحديد نوع الهدف الأساسي، ويكون ضمن الخيارات التالية:</t>
        </is>
      </c>
    </row>
    <row r="38">
      <c r="A38" s="5" t="inlineStr">
        <is>
          <t>• استراتيجية الجهاز الأساسية.</t>
        </is>
      </c>
    </row>
    <row r="39">
      <c r="A39" s="5" t="inlineStr">
        <is>
          <t>• استراتيجية مرتبطة بالرؤية.</t>
        </is>
      </c>
    </row>
    <row r="40">
      <c r="A40" s="5" t="inlineStr">
        <is>
          <t>• استراتيجية وطنية.</t>
        </is>
      </c>
    </row>
    <row r="41">
      <c r="A41" s="5" t="inlineStr">
        <is>
          <t>• استراتيجية قطاعية.</t>
        </is>
      </c>
    </row>
    <row r="43">
      <c r="A43" s="6" t="inlineStr">
        <is>
          <t>من لوائح</t>
        </is>
      </c>
    </row>
    <row r="44">
      <c r="A44" s="5" t="inlineStr">
        <is>
          <t>حالة المؤشر = القيمة الفعلية ÷ القيمة المستهدفة: 99% فأكثر «محقق كلياً»، ومن 85% إلى أقل من 99% «محقق جزئياً»، ودون 85% «لم يتحقق».</t>
        </is>
      </c>
    </row>
    <row r="45">
      <c r="A45" s="5" t="inlineStr">
        <is>
          <t>الحدان في النموذج الرسمي يتداخلان عند 99%؛ أخذنا بعبارة «99% فأكثر».</t>
        </is>
      </c>
    </row>
    <row r="46">
      <c r="A46" s="5" t="inlineStr">
        <is>
          <t>اختر «الأقل أفضل» للمؤشر الذي يُراد خفضه (كمدة الإنجاز)؛ عندها تُحسب النسبة: المستهدفة ÷ الفعلية.</t>
        </is>
      </c>
    </row>
    <row r="47">
      <c r="A47" s="5" t="inlineStr">
        <is>
          <t>في «الأقل أفضل» إذا كانت القيمة الفعلية صفراً فالمؤشر «محقق كلياً» (لم يتجاوز المستهدف)، ولا تُحسب النسبة.</t>
        </is>
      </c>
    </row>
    <row r="48">
      <c r="A48" s="5" t="inlineStr">
        <is>
          <t>إذا كانت القيمة المستهدفة صفراً في «الأعلى أفضل» فلا تُحسب النسبة ولا الحالة؛ اكتب الحالة يدوياً.</t>
        </is>
      </c>
    </row>
    <row r="49">
      <c r="A49" s="5" t="inlineStr">
        <is>
          <t>يجمع النموذج الرسمي المؤشرات تحت كل هدف ونوعه؛ عمودا «الهدف» و«نوع الهدف» يؤديان ذلك هنا.</t>
        </is>
      </c>
    </row>
  </sheetData>
  <conditionalFormatting sqref="C6:C30">
    <cfRule type="expression" priority="1" dxfId="1">
      <formula>C6="محقق كلياً"</formula>
    </cfRule>
    <cfRule type="expression" priority="2" dxfId="2">
      <formula>C6="محقق جزئياً"</formula>
    </cfRule>
    <cfRule type="expression" priority="3" dxfId="0">
      <formula>C6="لم يتحقق"</formula>
    </cfRule>
  </conditionalFormatting>
  <conditionalFormatting sqref="L6:L30">
    <cfRule type="expression" priority="4" dxfId="0">
      <formula>AND(L6&lt;&gt;"",L6&lt;&gt;"مكتمل")</formula>
    </cfRule>
    <cfRule type="cellIs" priority="5" operator="equal" dxfId="3">
      <formula>"مكتمل"</formula>
    </cfRule>
  </conditionalFormatting>
  <dataValidations count="2">
    <dataValidation sqref="I6:I30" showDropDown="0" showInputMessage="0" showErrorMessage="0" allowBlank="1" errorTitle="قيمة غير معروفة" error="اختر من القائمة." type="list">
      <formula1>"استراتيجية الجهاز الأساسية,استراتيجية مرتبطة بالرؤية,استراتيجية وطنية,استراتيجية قطاعية"</formula1>
    </dataValidation>
    <dataValidation sqref="J6:J30" showDropDown="0" showInputMessage="0" showErrorMessage="0" allowBlank="1" errorTitle="قيمة غير معروفة" error="اختر من القائمة." type="list">
      <formula1>"الأعلى أفضل,الأقل أفضل"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&amp;Cلوائح · lawaeh.com ·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6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4" customWidth="1" min="3" max="3"/>
    <col width="34" customWidth="1" min="4" max="4"/>
    <col width="12" customWidth="1" min="5" max="5"/>
    <col width="12" customWidth="1" min="6" max="6"/>
    <col width="14" customWidth="1" min="7" max="7"/>
    <col width="22" customWidth="1" min="8" max="8"/>
    <col width="28" customWidth="1" min="9" max="9"/>
    <col width="22" customWidth="1" min="10" max="10"/>
    <col width="12" customWidth="1" min="11" max="11"/>
    <col width="12" customWidth="1" min="12" max="12"/>
  </cols>
  <sheetData>
    <row r="1">
      <c r="A1" s="13">
        <f>"نموذج رقم (٢): مبادرات الجهاز العام للعام المالي: "&amp;IF(البداية!$C$6="","…",البداية!$C$6)&amp;" هـ"</f>
        <v/>
      </c>
    </row>
    <row r="2">
      <c r="A2" s="14">
        <f>IF(البداية!$C$5="","اسم الجهاز العام",البداية!$C$5)&amp;" · دليل إعداد التقارير السنوية للأجهزة العامة (قرار مجلس الوزراء 233)"</f>
        <v/>
      </c>
    </row>
    <row r="3">
      <c r="A3" s="5" t="inlineStr">
        <is>
          <t>الخلايا الصفراء للإدخال، والرمادية تحسب تلقائياً. الأعمدة الخضراء من النموذج الرسمي بترتيبه، والبنية أعمدة مساعدة من لوائح.</t>
        </is>
      </c>
    </row>
    <row r="5" ht="42" customHeight="1">
      <c r="A5" s="7" t="inlineStr">
        <is>
          <t>المبادرة</t>
        </is>
      </c>
      <c r="B5" s="7" t="inlineStr">
        <is>
          <t>حالة المبادرة</t>
        </is>
      </c>
      <c r="C5" s="7" t="inlineStr">
        <is>
          <t>تاريخ الابتداء</t>
        </is>
      </c>
      <c r="D5" s="7" t="inlineStr">
        <is>
          <t>موجز سير العمل (وصف)</t>
        </is>
      </c>
      <c r="E5" s="7" t="inlineStr">
        <is>
          <t>نسبة الاكتمال الفعلية</t>
        </is>
      </c>
      <c r="F5" s="7" t="inlineStr">
        <is>
          <t>نسبة الاكتمال المخططة</t>
        </is>
      </c>
      <c r="G5" s="7" t="inlineStr">
        <is>
          <t>تاريخ الانتهاء المحدد</t>
        </is>
      </c>
      <c r="H5" s="7" t="inlineStr">
        <is>
          <t>برنامج تحقيق الرؤية (إن وجد)</t>
        </is>
      </c>
      <c r="I5" s="15" t="inlineStr">
        <is>
          <t>الهدف (وصفه)</t>
        </is>
      </c>
      <c r="J5" s="15" t="inlineStr">
        <is>
          <t>نوع الهدف</t>
        </is>
      </c>
      <c r="K5" s="15" t="inlineStr">
        <is>
          <t>الفرق عن المخطط</t>
        </is>
      </c>
      <c r="L5" s="15" t="inlineStr">
        <is>
          <t>تدقيق</t>
        </is>
      </c>
    </row>
    <row r="6">
      <c r="A6" s="4" t="n"/>
      <c r="B6" s="16">
        <f>IF(K6="","",IF(K6&lt;=5,"على المسار",IF(K6&lt;=15,"متأخر عن المسار","متأخر جداً عن المسار")))</f>
        <v/>
      </c>
      <c r="C6" s="4" t="n"/>
      <c r="D6" s="4" t="n"/>
      <c r="E6" s="19" t="n"/>
      <c r="F6" s="19" t="n"/>
      <c r="G6" s="4" t="n"/>
      <c r="H6" s="4" t="n"/>
      <c r="I6" s="4" t="n"/>
      <c r="J6" s="4" t="n"/>
      <c r="K6" s="20">
        <f>IF(OR(E6="",F6=""),"",(F6-E6)*100)</f>
        <v/>
      </c>
      <c r="L6" s="16">
        <f>IF(COUNTA(A6,C6:J6)=0,"",IF(OR(A6="",C6="",E6="",F6="",G6="",I6="",J6=""),"حقول ناقصة","مكتمل"))</f>
        <v/>
      </c>
    </row>
    <row r="7">
      <c r="A7" s="4" t="n"/>
      <c r="B7" s="16">
        <f>IF(K7="","",IF(K7&lt;=5,"على المسار",IF(K7&lt;=15,"متأخر عن المسار","متأخر جداً عن المسار")))</f>
        <v/>
      </c>
      <c r="C7" s="4" t="n"/>
      <c r="D7" s="4" t="n"/>
      <c r="E7" s="19" t="n"/>
      <c r="F7" s="19" t="n"/>
      <c r="G7" s="4" t="n"/>
      <c r="H7" s="4" t="n"/>
      <c r="I7" s="4" t="n"/>
      <c r="J7" s="4" t="n"/>
      <c r="K7" s="20">
        <f>IF(OR(E7="",F7=""),"",(F7-E7)*100)</f>
        <v/>
      </c>
      <c r="L7" s="16">
        <f>IF(COUNTA(A7,C7:J7)=0,"",IF(OR(A7="",C7="",E7="",F7="",G7="",I7="",J7=""),"حقول ناقصة","مكتمل"))</f>
        <v/>
      </c>
    </row>
    <row r="8">
      <c r="A8" s="4" t="n"/>
      <c r="B8" s="16">
        <f>IF(K8="","",IF(K8&lt;=5,"على المسار",IF(K8&lt;=15,"متأخر عن المسار","متأخر جداً عن المسار")))</f>
        <v/>
      </c>
      <c r="C8" s="4" t="n"/>
      <c r="D8" s="4" t="n"/>
      <c r="E8" s="19" t="n"/>
      <c r="F8" s="19" t="n"/>
      <c r="G8" s="4" t="n"/>
      <c r="H8" s="4" t="n"/>
      <c r="I8" s="4" t="n"/>
      <c r="J8" s="4" t="n"/>
      <c r="K8" s="20">
        <f>IF(OR(E8="",F8=""),"",(F8-E8)*100)</f>
        <v/>
      </c>
      <c r="L8" s="16">
        <f>IF(COUNTA(A8,C8:J8)=0,"",IF(OR(A8="",C8="",E8="",F8="",G8="",I8="",J8=""),"حقول ناقصة","مكتمل"))</f>
        <v/>
      </c>
    </row>
    <row r="9">
      <c r="A9" s="4" t="n"/>
      <c r="B9" s="16">
        <f>IF(K9="","",IF(K9&lt;=5,"على المسار",IF(K9&lt;=15,"متأخر عن المسار","متأخر جداً عن المسار")))</f>
        <v/>
      </c>
      <c r="C9" s="4" t="n"/>
      <c r="D9" s="4" t="n"/>
      <c r="E9" s="19" t="n"/>
      <c r="F9" s="19" t="n"/>
      <c r="G9" s="4" t="n"/>
      <c r="H9" s="4" t="n"/>
      <c r="I9" s="4" t="n"/>
      <c r="J9" s="4" t="n"/>
      <c r="K9" s="20">
        <f>IF(OR(E9="",F9=""),"",(F9-E9)*100)</f>
        <v/>
      </c>
      <c r="L9" s="16">
        <f>IF(COUNTA(A9,C9:J9)=0,"",IF(OR(A9="",C9="",E9="",F9="",G9="",I9="",J9=""),"حقول ناقصة","مكتمل"))</f>
        <v/>
      </c>
    </row>
    <row r="10">
      <c r="A10" s="4" t="n"/>
      <c r="B10" s="16">
        <f>IF(K10="","",IF(K10&lt;=5,"على المسار",IF(K10&lt;=15,"متأخر عن المسار","متأخر جداً عن المسار")))</f>
        <v/>
      </c>
      <c r="C10" s="4" t="n"/>
      <c r="D10" s="4" t="n"/>
      <c r="E10" s="19" t="n"/>
      <c r="F10" s="19" t="n"/>
      <c r="G10" s="4" t="n"/>
      <c r="H10" s="4" t="n"/>
      <c r="I10" s="4" t="n"/>
      <c r="J10" s="4" t="n"/>
      <c r="K10" s="20">
        <f>IF(OR(E10="",F10=""),"",(F10-E10)*100)</f>
        <v/>
      </c>
      <c r="L10" s="16">
        <f>IF(COUNTA(A10,C10:J10)=0,"",IF(OR(A10="",C10="",E10="",F10="",G10="",I10="",J10=""),"حقول ناقصة","مكتمل"))</f>
        <v/>
      </c>
    </row>
    <row r="11">
      <c r="A11" s="4" t="n"/>
      <c r="B11" s="16">
        <f>IF(K11="","",IF(K11&lt;=5,"على المسار",IF(K11&lt;=15,"متأخر عن المسار","متأخر جداً عن المسار")))</f>
        <v/>
      </c>
      <c r="C11" s="4" t="n"/>
      <c r="D11" s="4" t="n"/>
      <c r="E11" s="19" t="n"/>
      <c r="F11" s="19" t="n"/>
      <c r="G11" s="4" t="n"/>
      <c r="H11" s="4" t="n"/>
      <c r="I11" s="4" t="n"/>
      <c r="J11" s="4" t="n"/>
      <c r="K11" s="20">
        <f>IF(OR(E11="",F11=""),"",(F11-E11)*100)</f>
        <v/>
      </c>
      <c r="L11" s="16">
        <f>IF(COUNTA(A11,C11:J11)=0,"",IF(OR(A11="",C11="",E11="",F11="",G11="",I11="",J11=""),"حقول ناقصة","مكتمل"))</f>
        <v/>
      </c>
    </row>
    <row r="12">
      <c r="A12" s="4" t="n"/>
      <c r="B12" s="16">
        <f>IF(K12="","",IF(K12&lt;=5,"على المسار",IF(K12&lt;=15,"متأخر عن المسار","متأخر جداً عن المسار")))</f>
        <v/>
      </c>
      <c r="C12" s="4" t="n"/>
      <c r="D12" s="4" t="n"/>
      <c r="E12" s="19" t="n"/>
      <c r="F12" s="19" t="n"/>
      <c r="G12" s="4" t="n"/>
      <c r="H12" s="4" t="n"/>
      <c r="I12" s="4" t="n"/>
      <c r="J12" s="4" t="n"/>
      <c r="K12" s="20">
        <f>IF(OR(E12="",F12=""),"",(F12-E12)*100)</f>
        <v/>
      </c>
      <c r="L12" s="16">
        <f>IF(COUNTA(A12,C12:J12)=0,"",IF(OR(A12="",C12="",E12="",F12="",G12="",I12="",J12=""),"حقول ناقصة","مكتمل"))</f>
        <v/>
      </c>
    </row>
    <row r="13">
      <c r="A13" s="4" t="n"/>
      <c r="B13" s="16">
        <f>IF(K13="","",IF(K13&lt;=5,"على المسار",IF(K13&lt;=15,"متأخر عن المسار","متأخر جداً عن المسار")))</f>
        <v/>
      </c>
      <c r="C13" s="4" t="n"/>
      <c r="D13" s="4" t="n"/>
      <c r="E13" s="19" t="n"/>
      <c r="F13" s="19" t="n"/>
      <c r="G13" s="4" t="n"/>
      <c r="H13" s="4" t="n"/>
      <c r="I13" s="4" t="n"/>
      <c r="J13" s="4" t="n"/>
      <c r="K13" s="20">
        <f>IF(OR(E13="",F13=""),"",(F13-E13)*100)</f>
        <v/>
      </c>
      <c r="L13" s="16">
        <f>IF(COUNTA(A13,C13:J13)=0,"",IF(OR(A13="",C13="",E13="",F13="",G13="",I13="",J13=""),"حقول ناقصة","مكتمل"))</f>
        <v/>
      </c>
    </row>
    <row r="14">
      <c r="A14" s="4" t="n"/>
      <c r="B14" s="16">
        <f>IF(K14="","",IF(K14&lt;=5,"على المسار",IF(K14&lt;=15,"متأخر عن المسار","متأخر جداً عن المسار")))</f>
        <v/>
      </c>
      <c r="C14" s="4" t="n"/>
      <c r="D14" s="4" t="n"/>
      <c r="E14" s="19" t="n"/>
      <c r="F14" s="19" t="n"/>
      <c r="G14" s="4" t="n"/>
      <c r="H14" s="4" t="n"/>
      <c r="I14" s="4" t="n"/>
      <c r="J14" s="4" t="n"/>
      <c r="K14" s="20">
        <f>IF(OR(E14="",F14=""),"",(F14-E14)*100)</f>
        <v/>
      </c>
      <c r="L14" s="16">
        <f>IF(COUNTA(A14,C14:J14)=0,"",IF(OR(A14="",C14="",E14="",F14="",G14="",I14="",J14=""),"حقول ناقصة","مكتمل"))</f>
        <v/>
      </c>
    </row>
    <row r="15">
      <c r="A15" s="4" t="n"/>
      <c r="B15" s="16">
        <f>IF(K15="","",IF(K15&lt;=5,"على المسار",IF(K15&lt;=15,"متأخر عن المسار","متأخر جداً عن المسار")))</f>
        <v/>
      </c>
      <c r="C15" s="4" t="n"/>
      <c r="D15" s="4" t="n"/>
      <c r="E15" s="19" t="n"/>
      <c r="F15" s="19" t="n"/>
      <c r="G15" s="4" t="n"/>
      <c r="H15" s="4" t="n"/>
      <c r="I15" s="4" t="n"/>
      <c r="J15" s="4" t="n"/>
      <c r="K15" s="20">
        <f>IF(OR(E15="",F15=""),"",(F15-E15)*100)</f>
        <v/>
      </c>
      <c r="L15" s="16">
        <f>IF(COUNTA(A15,C15:J15)=0,"",IF(OR(A15="",C15="",E15="",F15="",G15="",I15="",J15=""),"حقول ناقصة","مكتمل"))</f>
        <v/>
      </c>
    </row>
    <row r="16">
      <c r="A16" s="4" t="n"/>
      <c r="B16" s="16">
        <f>IF(K16="","",IF(K16&lt;=5,"على المسار",IF(K16&lt;=15,"متأخر عن المسار","متأخر جداً عن المسار")))</f>
        <v/>
      </c>
      <c r="C16" s="4" t="n"/>
      <c r="D16" s="4" t="n"/>
      <c r="E16" s="19" t="n"/>
      <c r="F16" s="19" t="n"/>
      <c r="G16" s="4" t="n"/>
      <c r="H16" s="4" t="n"/>
      <c r="I16" s="4" t="n"/>
      <c r="J16" s="4" t="n"/>
      <c r="K16" s="20">
        <f>IF(OR(E16="",F16=""),"",(F16-E16)*100)</f>
        <v/>
      </c>
      <c r="L16" s="16">
        <f>IF(COUNTA(A16,C16:J16)=0,"",IF(OR(A16="",C16="",E16="",F16="",G16="",I16="",J16=""),"حقول ناقصة","مكتمل"))</f>
        <v/>
      </c>
    </row>
    <row r="17">
      <c r="A17" s="4" t="n"/>
      <c r="B17" s="16">
        <f>IF(K17="","",IF(K17&lt;=5,"على المسار",IF(K17&lt;=15,"متأخر عن المسار","متأخر جداً عن المسار")))</f>
        <v/>
      </c>
      <c r="C17" s="4" t="n"/>
      <c r="D17" s="4" t="n"/>
      <c r="E17" s="19" t="n"/>
      <c r="F17" s="19" t="n"/>
      <c r="G17" s="4" t="n"/>
      <c r="H17" s="4" t="n"/>
      <c r="I17" s="4" t="n"/>
      <c r="J17" s="4" t="n"/>
      <c r="K17" s="20">
        <f>IF(OR(E17="",F17=""),"",(F17-E17)*100)</f>
        <v/>
      </c>
      <c r="L17" s="16">
        <f>IF(COUNTA(A17,C17:J17)=0,"",IF(OR(A17="",C17="",E17="",F17="",G17="",I17="",J17=""),"حقول ناقصة","مكتمل"))</f>
        <v/>
      </c>
    </row>
    <row r="18">
      <c r="A18" s="4" t="n"/>
      <c r="B18" s="16">
        <f>IF(K18="","",IF(K18&lt;=5,"على المسار",IF(K18&lt;=15,"متأخر عن المسار","متأخر جداً عن المسار")))</f>
        <v/>
      </c>
      <c r="C18" s="4" t="n"/>
      <c r="D18" s="4" t="n"/>
      <c r="E18" s="19" t="n"/>
      <c r="F18" s="19" t="n"/>
      <c r="G18" s="4" t="n"/>
      <c r="H18" s="4" t="n"/>
      <c r="I18" s="4" t="n"/>
      <c r="J18" s="4" t="n"/>
      <c r="K18" s="20">
        <f>IF(OR(E18="",F18=""),"",(F18-E18)*100)</f>
        <v/>
      </c>
      <c r="L18" s="16">
        <f>IF(COUNTA(A18,C18:J18)=0,"",IF(OR(A18="",C18="",E18="",F18="",G18="",I18="",J18=""),"حقول ناقصة","مكتمل"))</f>
        <v/>
      </c>
    </row>
    <row r="19">
      <c r="A19" s="4" t="n"/>
      <c r="B19" s="16">
        <f>IF(K19="","",IF(K19&lt;=5,"على المسار",IF(K19&lt;=15,"متأخر عن المسار","متأخر جداً عن المسار")))</f>
        <v/>
      </c>
      <c r="C19" s="4" t="n"/>
      <c r="D19" s="4" t="n"/>
      <c r="E19" s="19" t="n"/>
      <c r="F19" s="19" t="n"/>
      <c r="G19" s="4" t="n"/>
      <c r="H19" s="4" t="n"/>
      <c r="I19" s="4" t="n"/>
      <c r="J19" s="4" t="n"/>
      <c r="K19" s="20">
        <f>IF(OR(E19="",F19=""),"",(F19-E19)*100)</f>
        <v/>
      </c>
      <c r="L19" s="16">
        <f>IF(COUNTA(A19,C19:J19)=0,"",IF(OR(A19="",C19="",E19="",F19="",G19="",I19="",J19=""),"حقول ناقصة","مكتمل"))</f>
        <v/>
      </c>
    </row>
    <row r="20">
      <c r="A20" s="4" t="n"/>
      <c r="B20" s="16">
        <f>IF(K20="","",IF(K20&lt;=5,"على المسار",IF(K20&lt;=15,"متأخر عن المسار","متأخر جداً عن المسار")))</f>
        <v/>
      </c>
      <c r="C20" s="4" t="n"/>
      <c r="D20" s="4" t="n"/>
      <c r="E20" s="19" t="n"/>
      <c r="F20" s="19" t="n"/>
      <c r="G20" s="4" t="n"/>
      <c r="H20" s="4" t="n"/>
      <c r="I20" s="4" t="n"/>
      <c r="J20" s="4" t="n"/>
      <c r="K20" s="20">
        <f>IF(OR(E20="",F20=""),"",(F20-E20)*100)</f>
        <v/>
      </c>
      <c r="L20" s="16">
        <f>IF(COUNTA(A20,C20:J20)=0,"",IF(OR(A20="",C20="",E20="",F20="",G20="",I20="",J20=""),"حقول ناقصة","مكتمل"))</f>
        <v/>
      </c>
    </row>
    <row r="21">
      <c r="A21" s="4" t="n"/>
      <c r="B21" s="16">
        <f>IF(K21="","",IF(K21&lt;=5,"على المسار",IF(K21&lt;=15,"متأخر عن المسار","متأخر جداً عن المسار")))</f>
        <v/>
      </c>
      <c r="C21" s="4" t="n"/>
      <c r="D21" s="4" t="n"/>
      <c r="E21" s="19" t="n"/>
      <c r="F21" s="19" t="n"/>
      <c r="G21" s="4" t="n"/>
      <c r="H21" s="4" t="n"/>
      <c r="I21" s="4" t="n"/>
      <c r="J21" s="4" t="n"/>
      <c r="K21" s="20">
        <f>IF(OR(E21="",F21=""),"",(F21-E21)*100)</f>
        <v/>
      </c>
      <c r="L21" s="16">
        <f>IF(COUNTA(A21,C21:J21)=0,"",IF(OR(A21="",C21="",E21="",F21="",G21="",I21="",J21=""),"حقول ناقصة","مكتمل"))</f>
        <v/>
      </c>
    </row>
    <row r="22">
      <c r="A22" s="4" t="n"/>
      <c r="B22" s="16">
        <f>IF(K22="","",IF(K22&lt;=5,"على المسار",IF(K22&lt;=15,"متأخر عن المسار","متأخر جداً عن المسار")))</f>
        <v/>
      </c>
      <c r="C22" s="4" t="n"/>
      <c r="D22" s="4" t="n"/>
      <c r="E22" s="19" t="n"/>
      <c r="F22" s="19" t="n"/>
      <c r="G22" s="4" t="n"/>
      <c r="H22" s="4" t="n"/>
      <c r="I22" s="4" t="n"/>
      <c r="J22" s="4" t="n"/>
      <c r="K22" s="20">
        <f>IF(OR(E22="",F22=""),"",(F22-E22)*100)</f>
        <v/>
      </c>
      <c r="L22" s="16">
        <f>IF(COUNTA(A22,C22:J22)=0,"",IF(OR(A22="",C22="",E22="",F22="",G22="",I22="",J22=""),"حقول ناقصة","مكتمل"))</f>
        <v/>
      </c>
    </row>
    <row r="23">
      <c r="A23" s="4" t="n"/>
      <c r="B23" s="16">
        <f>IF(K23="","",IF(K23&lt;=5,"على المسار",IF(K23&lt;=15,"متأخر عن المسار","متأخر جداً عن المسار")))</f>
        <v/>
      </c>
      <c r="C23" s="4" t="n"/>
      <c r="D23" s="4" t="n"/>
      <c r="E23" s="19" t="n"/>
      <c r="F23" s="19" t="n"/>
      <c r="G23" s="4" t="n"/>
      <c r="H23" s="4" t="n"/>
      <c r="I23" s="4" t="n"/>
      <c r="J23" s="4" t="n"/>
      <c r="K23" s="20">
        <f>IF(OR(E23="",F23=""),"",(F23-E23)*100)</f>
        <v/>
      </c>
      <c r="L23" s="16">
        <f>IF(COUNTA(A23,C23:J23)=0,"",IF(OR(A23="",C23="",E23="",F23="",G23="",I23="",J23=""),"حقول ناقصة","مكتمل"))</f>
        <v/>
      </c>
    </row>
    <row r="24">
      <c r="A24" s="4" t="n"/>
      <c r="B24" s="16">
        <f>IF(K24="","",IF(K24&lt;=5,"على المسار",IF(K24&lt;=15,"متأخر عن المسار","متأخر جداً عن المسار")))</f>
        <v/>
      </c>
      <c r="C24" s="4" t="n"/>
      <c r="D24" s="4" t="n"/>
      <c r="E24" s="19" t="n"/>
      <c r="F24" s="19" t="n"/>
      <c r="G24" s="4" t="n"/>
      <c r="H24" s="4" t="n"/>
      <c r="I24" s="4" t="n"/>
      <c r="J24" s="4" t="n"/>
      <c r="K24" s="20">
        <f>IF(OR(E24="",F24=""),"",(F24-E24)*100)</f>
        <v/>
      </c>
      <c r="L24" s="16">
        <f>IF(COUNTA(A24,C24:J24)=0,"",IF(OR(A24="",C24="",E24="",F24="",G24="",I24="",J24=""),"حقول ناقصة","مكتمل"))</f>
        <v/>
      </c>
    </row>
    <row r="25">
      <c r="A25" s="4" t="n"/>
      <c r="B25" s="16">
        <f>IF(K25="","",IF(K25&lt;=5,"على المسار",IF(K25&lt;=15,"متأخر عن المسار","متأخر جداً عن المسار")))</f>
        <v/>
      </c>
      <c r="C25" s="4" t="n"/>
      <c r="D25" s="4" t="n"/>
      <c r="E25" s="19" t="n"/>
      <c r="F25" s="19" t="n"/>
      <c r="G25" s="4" t="n"/>
      <c r="H25" s="4" t="n"/>
      <c r="I25" s="4" t="n"/>
      <c r="J25" s="4" t="n"/>
      <c r="K25" s="20">
        <f>IF(OR(E25="",F25=""),"",(F25-E25)*100)</f>
        <v/>
      </c>
      <c r="L25" s="16">
        <f>IF(COUNTA(A25,C25:J25)=0,"",IF(OR(A25="",C25="",E25="",F25="",G25="",I25="",J25=""),"حقول ناقصة","مكتمل"))</f>
        <v/>
      </c>
    </row>
    <row r="26">
      <c r="A26" s="4" t="n"/>
      <c r="B26" s="16">
        <f>IF(K26="","",IF(K26&lt;=5,"على المسار",IF(K26&lt;=15,"متأخر عن المسار","متأخر جداً عن المسار")))</f>
        <v/>
      </c>
      <c r="C26" s="4" t="n"/>
      <c r="D26" s="4" t="n"/>
      <c r="E26" s="19" t="n"/>
      <c r="F26" s="19" t="n"/>
      <c r="G26" s="4" t="n"/>
      <c r="H26" s="4" t="n"/>
      <c r="I26" s="4" t="n"/>
      <c r="J26" s="4" t="n"/>
      <c r="K26" s="20">
        <f>IF(OR(E26="",F26=""),"",(F26-E26)*100)</f>
        <v/>
      </c>
      <c r="L26" s="16">
        <f>IF(COUNTA(A26,C26:J26)=0,"",IF(OR(A26="",C26="",E26="",F26="",G26="",I26="",J26=""),"حقول ناقصة","مكتمل"))</f>
        <v/>
      </c>
    </row>
    <row r="27">
      <c r="A27" s="4" t="n"/>
      <c r="B27" s="16">
        <f>IF(K27="","",IF(K27&lt;=5,"على المسار",IF(K27&lt;=15,"متأخر عن المسار","متأخر جداً عن المسار")))</f>
        <v/>
      </c>
      <c r="C27" s="4" t="n"/>
      <c r="D27" s="4" t="n"/>
      <c r="E27" s="19" t="n"/>
      <c r="F27" s="19" t="n"/>
      <c r="G27" s="4" t="n"/>
      <c r="H27" s="4" t="n"/>
      <c r="I27" s="4" t="n"/>
      <c r="J27" s="4" t="n"/>
      <c r="K27" s="20">
        <f>IF(OR(E27="",F27=""),"",(F27-E27)*100)</f>
        <v/>
      </c>
      <c r="L27" s="16">
        <f>IF(COUNTA(A27,C27:J27)=0,"",IF(OR(A27="",C27="",E27="",F27="",G27="",I27="",J27=""),"حقول ناقصة","مكتمل"))</f>
        <v/>
      </c>
    </row>
    <row r="28">
      <c r="A28" s="4" t="n"/>
      <c r="B28" s="16">
        <f>IF(K28="","",IF(K28&lt;=5,"على المسار",IF(K28&lt;=15,"متأخر عن المسار","متأخر جداً عن المسار")))</f>
        <v/>
      </c>
      <c r="C28" s="4" t="n"/>
      <c r="D28" s="4" t="n"/>
      <c r="E28" s="19" t="n"/>
      <c r="F28" s="19" t="n"/>
      <c r="G28" s="4" t="n"/>
      <c r="H28" s="4" t="n"/>
      <c r="I28" s="4" t="n"/>
      <c r="J28" s="4" t="n"/>
      <c r="K28" s="20">
        <f>IF(OR(E28="",F28=""),"",(F28-E28)*100)</f>
        <v/>
      </c>
      <c r="L28" s="16">
        <f>IF(COUNTA(A28,C28:J28)=0,"",IF(OR(A28="",C28="",E28="",F28="",G28="",I28="",J28=""),"حقول ناقصة","مكتمل"))</f>
        <v/>
      </c>
    </row>
    <row r="29">
      <c r="A29" s="4" t="n"/>
      <c r="B29" s="16">
        <f>IF(K29="","",IF(K29&lt;=5,"على المسار",IF(K29&lt;=15,"متأخر عن المسار","متأخر جداً عن المسار")))</f>
        <v/>
      </c>
      <c r="C29" s="4" t="n"/>
      <c r="D29" s="4" t="n"/>
      <c r="E29" s="19" t="n"/>
      <c r="F29" s="19" t="n"/>
      <c r="G29" s="4" t="n"/>
      <c r="H29" s="4" t="n"/>
      <c r="I29" s="4" t="n"/>
      <c r="J29" s="4" t="n"/>
      <c r="K29" s="20">
        <f>IF(OR(E29="",F29=""),"",(F29-E29)*100)</f>
        <v/>
      </c>
      <c r="L29" s="16">
        <f>IF(COUNTA(A29,C29:J29)=0,"",IF(OR(A29="",C29="",E29="",F29="",G29="",I29="",J29=""),"حقول ناقصة","مكتمل"))</f>
        <v/>
      </c>
    </row>
    <row r="30">
      <c r="A30" s="4" t="n"/>
      <c r="B30" s="16">
        <f>IF(K30="","",IF(K30&lt;=5,"على المسار",IF(K30&lt;=15,"متأخر عن المسار","متأخر جداً عن المسار")))</f>
        <v/>
      </c>
      <c r="C30" s="4" t="n"/>
      <c r="D30" s="4" t="n"/>
      <c r="E30" s="19" t="n"/>
      <c r="F30" s="19" t="n"/>
      <c r="G30" s="4" t="n"/>
      <c r="H30" s="4" t="n"/>
      <c r="I30" s="4" t="n"/>
      <c r="J30" s="4" t="n"/>
      <c r="K30" s="20">
        <f>IF(OR(E30="",F30=""),"",(F30-E30)*100)</f>
        <v/>
      </c>
      <c r="L30" s="16">
        <f>IF(COUNTA(A30,C30:J30)=0,"",IF(OR(A30="",C30="",E30="",F30="",G30="",I30="",J30=""),"حقول ناقصة","مكتمل"))</f>
        <v/>
      </c>
    </row>
    <row r="32">
      <c r="A32" s="6" t="inlineStr">
        <is>
          <t>ملاحظات النموذج الرسمي</t>
        </is>
      </c>
    </row>
    <row r="33">
      <c r="A33" s="5" t="inlineStr">
        <is>
          <t>(١) ألوان مؤشر الحالة</t>
        </is>
      </c>
    </row>
    <row r="34">
      <c r="A34" s="5" t="inlineStr">
        <is>
          <t>على المسار، الاختلاف ٥% و ما دون.</t>
        </is>
      </c>
    </row>
    <row r="35">
      <c r="A35" s="5" t="inlineStr">
        <is>
          <t>متأخر عن المسار، أكثر ٥% إلى ١٥%.</t>
        </is>
      </c>
    </row>
    <row r="36">
      <c r="A36" s="5" t="inlineStr">
        <is>
          <t>متأخر جداً عن المسار، أكثر من ١٥%.</t>
        </is>
      </c>
    </row>
    <row r="37">
      <c r="A37" s="5" t="inlineStr">
        <is>
          <t>(٢) إذا بدأت يتم تحديد التاريخ، إذا لم تبدأ بعد يكتب ذلك</t>
        </is>
      </c>
    </row>
    <row r="38">
      <c r="A38" s="5" t="inlineStr">
        <is>
          <t>(٣) تحديد نوع الهدف الأساسي، ويكون ضمن الخيارات التالية:</t>
        </is>
      </c>
    </row>
    <row r="39">
      <c r="A39" s="5" t="inlineStr">
        <is>
          <t>• استراتيجية الجهاز الأساسية.</t>
        </is>
      </c>
    </row>
    <row r="40">
      <c r="A40" s="5" t="inlineStr">
        <is>
          <t>• استراتيجية مرتبطة بالرؤية.</t>
        </is>
      </c>
    </row>
    <row r="41">
      <c r="A41" s="5" t="inlineStr">
        <is>
          <t>• استراتيجية وطنية.</t>
        </is>
      </c>
    </row>
    <row r="42">
      <c r="A42" s="5" t="inlineStr">
        <is>
          <t>• استراتيجية قطاعية.</t>
        </is>
      </c>
    </row>
    <row r="44">
      <c r="A44" s="6" t="inlineStr">
        <is>
          <t>من لوائح</t>
        </is>
      </c>
    </row>
    <row r="45">
      <c r="A45" s="5" t="inlineStr">
        <is>
          <t>حسبت لوائح «الاختلاف» بالفرق بين نسبتي الاكتمال المخططة والفعلية بالنقاط المئوية؛ لا يحدد الدليل طريقة الحساب. إن اعتمدت جهتك طريقة أخرى فاكتب الحالة يدوياً.</t>
        </is>
      </c>
    </row>
    <row r="46">
      <c r="A46" s="5" t="inlineStr">
        <is>
          <t>أدخل النسبتين مئويتين (مثل 60%). وفي «تاريخ الابتداء» اكتب التاريخ، أو «لم تبدأ بعد».</t>
        </is>
      </c>
    </row>
  </sheetData>
  <conditionalFormatting sqref="B6:B30">
    <cfRule type="expression" priority="1" dxfId="1">
      <formula>B6="على المسار"</formula>
    </cfRule>
    <cfRule type="expression" priority="2" dxfId="2">
      <formula>B6="متأخر عن المسار"</formula>
    </cfRule>
    <cfRule type="expression" priority="3" dxfId="0">
      <formula>B6="متأخر جداً عن المسار"</formula>
    </cfRule>
  </conditionalFormatting>
  <conditionalFormatting sqref="L6:L30">
    <cfRule type="expression" priority="4" dxfId="0">
      <formula>AND(L6&lt;&gt;"",L6&lt;&gt;"مكتمل")</formula>
    </cfRule>
    <cfRule type="cellIs" priority="5" operator="equal" dxfId="3">
      <formula>"مكتمل"</formula>
    </cfRule>
  </conditionalFormatting>
  <dataValidations count="1">
    <dataValidation sqref="J6:J30" showDropDown="0" showInputMessage="0" showErrorMessage="0" allowBlank="1" errorTitle="قيمة غير معروفة" error="اختر من القائمة." type="list">
      <formula1>"استراتيجية الجهاز الأساسية,استراتيجية مرتبطة بالرؤية,استراتيجية وطنية,استراتيجية قطاعية"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&amp;Cلوائح · lawaeh.com ·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46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8" customWidth="1" min="3" max="3"/>
    <col width="10" customWidth="1" min="4" max="4"/>
    <col width="18" customWidth="1" min="5" max="5"/>
    <col width="12" customWidth="1" min="6" max="6"/>
    <col width="12" customWidth="1" min="7" max="7"/>
    <col width="14" customWidth="1" min="8" max="8"/>
    <col width="30" customWidth="1" min="9" max="9"/>
    <col width="22" customWidth="1" min="10" max="10"/>
    <col width="28" customWidth="1" min="11" max="11"/>
    <col width="22" customWidth="1" min="12" max="12"/>
    <col width="12" customWidth="1" min="13" max="13"/>
  </cols>
  <sheetData>
    <row r="1">
      <c r="A1" s="13">
        <f>"نموذج رقم (٣): المؤشرات الدولية المرتبطة بالجهاز العام للعام المالي: "&amp;IF(البداية!$C$6="","…",البداية!$C$6)&amp;" هـ"</f>
        <v/>
      </c>
    </row>
    <row r="2">
      <c r="A2" s="14">
        <f>IF(البداية!$C$5="","اسم الجهاز العام",البداية!$C$5)&amp;" · دليل إعداد التقارير السنوية للأجهزة العامة (قرار مجلس الوزراء 233)"</f>
        <v/>
      </c>
    </row>
    <row r="3">
      <c r="A3" s="5" t="inlineStr">
        <is>
          <t>الخلايا الصفراء للإدخال، والرمادية تحسب تلقائياً. الأعمدة الخضراء من النموذج الرسمي بترتيبه، والبنية أعمدة مساعدة من لوائح.</t>
        </is>
      </c>
    </row>
    <row r="5" ht="42" customHeight="1">
      <c r="A5" s="7" t="inlineStr">
        <is>
          <t>اسم مؤشر الأداء الدولي</t>
        </is>
      </c>
      <c r="B5" s="7" t="inlineStr">
        <is>
          <t>المستهدف لعام</t>
        </is>
      </c>
      <c r="C5" s="7" t="inlineStr">
        <is>
          <t>المصدر</t>
        </is>
      </c>
      <c r="D5" s="7" t="inlineStr">
        <is>
          <t>سنة الإصدار</t>
        </is>
      </c>
      <c r="E5" s="7" t="inlineStr">
        <is>
          <t>حالة المؤشر</t>
        </is>
      </c>
      <c r="F5" s="7" t="inlineStr">
        <is>
          <t>القيمة الفعلية</t>
        </is>
      </c>
      <c r="G5" s="7" t="inlineStr">
        <is>
          <t>القيمة المستهدفة</t>
        </is>
      </c>
      <c r="H5" s="7" t="inlineStr">
        <is>
          <t>فترة القياس</t>
        </is>
      </c>
      <c r="I5" s="7" t="inlineStr">
        <is>
          <t>ترتيب وقيمة المملكة خلال السنوات الخمس الأخيرة</t>
        </is>
      </c>
      <c r="J5" s="7" t="inlineStr">
        <is>
          <t>برنامج تحقيق الرؤية المرتبط (إن وجد)</t>
        </is>
      </c>
      <c r="K5" s="15" t="inlineStr">
        <is>
          <t>الهدف (وصفه)</t>
        </is>
      </c>
      <c r="L5" s="15" t="inlineStr">
        <is>
          <t>نوع الهدف</t>
        </is>
      </c>
      <c r="M5" s="15" t="inlineStr">
        <is>
          <t>تدقيق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16">
        <f>IF(COUNTA(A6:L6)=0,"",IF(OR(A6="",C6="",D6="",E6="",F6="",G6="",H6="",K6="",L6=""),"حقول ناقصة","مكتمل"))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16">
        <f>IF(COUNTA(A7:L7)=0,"",IF(OR(A7="",C7="",D7="",E7="",F7="",G7="",H7="",K7="",L7=""),"حقول ناقصة","مكتمل"))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16">
        <f>IF(COUNTA(A8:L8)=0,"",IF(OR(A8="",C8="",D8="",E8="",F8="",G8="",H8="",K8="",L8=""),"حقول ناقصة","مكتمل"))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16">
        <f>IF(COUNTA(A9:L9)=0,"",IF(OR(A9="",C9="",D9="",E9="",F9="",G9="",H9="",K9="",L9=""),"حقول ناقصة","مكتمل"))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16">
        <f>IF(COUNTA(A10:L10)=0,"",IF(OR(A10="",C10="",D10="",E10="",F10="",G10="",H10="",K10="",L10=""),"حقول ناقصة","مكتمل"))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16">
        <f>IF(COUNTA(A11:L11)=0,"",IF(OR(A11="",C11="",D11="",E11="",F11="",G11="",H11="",K11="",L11=""),"حقول ناقصة","مكتمل"))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16">
        <f>IF(COUNTA(A12:L12)=0,"",IF(OR(A12="",C12="",D12="",E12="",F12="",G12="",H12="",K12="",L12=""),"حقول ناقصة","مكتمل"))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16">
        <f>IF(COUNTA(A13:L13)=0,"",IF(OR(A13="",C13="",D13="",E13="",F13="",G13="",H13="",K13="",L13=""),"حقول ناقصة","مكتمل"))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16">
        <f>IF(COUNTA(A14:L14)=0,"",IF(OR(A14="",C14="",D14="",E14="",F14="",G14="",H14="",K14="",L14=""),"حقول ناقصة","مكتمل"))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16">
        <f>IF(COUNTA(A15:L15)=0,"",IF(OR(A15="",C15="",D15="",E15="",F15="",G15="",H15="",K15="",L15=""),"حقول ناقصة","مكتمل"))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16">
        <f>IF(COUNTA(A16:L16)=0,"",IF(OR(A16="",C16="",D16="",E16="",F16="",G16="",H16="",K16="",L16=""),"حقول ناقصة","مكتمل"))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16">
        <f>IF(COUNTA(A17:L17)=0,"",IF(OR(A17="",C17="",D17="",E17="",F17="",G17="",H17="",K17="",L17=""),"حقول ناقصة","مكتمل"))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16">
        <f>IF(COUNTA(A18:L18)=0,"",IF(OR(A18="",C18="",D18="",E18="",F18="",G18="",H18="",K18="",L18=""),"حقول ناقصة","مكتمل"))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16">
        <f>IF(COUNTA(A19:L19)=0,"",IF(OR(A19="",C19="",D19="",E19="",F19="",G19="",H19="",K19="",L19=""),"حقول ناقصة","مكتمل"))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16">
        <f>IF(COUNTA(A20:L20)=0,"",IF(OR(A20="",C20="",D20="",E20="",F20="",G20="",H20="",K20="",L20=""),"حقول ناقصة","مكتمل"))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16">
        <f>IF(COUNTA(A21:L21)=0,"",IF(OR(A21="",C21="",D21="",E21="",F21="",G21="",H21="",K21="",L21=""),"حقول ناقصة","مكتمل"))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16">
        <f>IF(COUNTA(A22:L22)=0,"",IF(OR(A22="",C22="",D22="",E22="",F22="",G22="",H22="",K22="",L22=""),"حقول ناقصة","مكتمل"))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16">
        <f>IF(COUNTA(A23:L23)=0,"",IF(OR(A23="",C23="",D23="",E23="",F23="",G23="",H23="",K23="",L23=""),"حقول ناقصة","مكتمل"))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16">
        <f>IF(COUNTA(A24:L24)=0,"",IF(OR(A24="",C24="",D24="",E24="",F24="",G24="",H24="",K24="",L24=""),"حقول ناقصة","مكتمل"))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16">
        <f>IF(COUNTA(A25:L25)=0,"",IF(OR(A25="",C25="",D25="",E25="",F25="",G25="",H25="",K25="",L25=""),"حقول ناقصة","مكتمل"))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16">
        <f>IF(COUNTA(A26:L26)=0,"",IF(OR(A26="",C26="",D26="",E26="",F26="",G26="",H26="",K26="",L26=""),"حقول ناقصة","مكتمل"))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16">
        <f>IF(COUNTA(A27:L27)=0,"",IF(OR(A27="",C27="",D27="",E27="",F27="",G27="",H27="",K27="",L27=""),"حقول ناقصة","مكتمل"))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16">
        <f>IF(COUNTA(A28:L28)=0,"",IF(OR(A28="",C28="",D28="",E28="",F28="",G28="",H28="",K28="",L28=""),"حقول ناقصة","مكتمل"))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16">
        <f>IF(COUNTA(A29:L29)=0,"",IF(OR(A29="",C29="",D29="",E29="",F29="",G29="",H29="",K29="",L29=""),"حقول ناقصة","مكتمل"))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16">
        <f>IF(COUNTA(A30:L30)=0,"",IF(OR(A30="",C30="",D30="",E30="",F30="",G30="",H30="",K30="",L30=""),"حقول ناقصة","مكتمل"))</f>
        <v/>
      </c>
    </row>
    <row r="32">
      <c r="A32" s="6" t="inlineStr">
        <is>
          <t>ملاحظات النموذج الرسمي</t>
        </is>
      </c>
    </row>
    <row r="33">
      <c r="A33" s="5" t="inlineStr">
        <is>
          <t>(١) كتابة المؤشر الدولي، يراعى أن يكون آخر إصدار للمؤشر، في حال تم تغيير منهجية إعداد المؤشر من المصدر يتم الإشارة لذلك.</t>
        </is>
      </c>
    </row>
    <row r="34">
      <c r="A34" s="5" t="inlineStr">
        <is>
          <t>(٢) ألوان مؤشر الحالة</t>
        </is>
      </c>
    </row>
    <row r="35">
      <c r="A35" s="5" t="inlineStr">
        <is>
          <t>على المسار، الاختلاف ٥% و ما دون.</t>
        </is>
      </c>
    </row>
    <row r="36">
      <c r="A36" s="5" t="inlineStr">
        <is>
          <t>متأخر عن المسار، أكثر ٥% إلى ١٥%.</t>
        </is>
      </c>
    </row>
    <row r="37">
      <c r="A37" s="5" t="inlineStr">
        <is>
          <t>متأخر جداً عن المسار، أكثر من ١٥%.</t>
        </is>
      </c>
    </row>
    <row r="38">
      <c r="A38" s="5" t="inlineStr">
        <is>
          <t>(٣) رسم بياني يوضح أداء المملكة خلال السنوات الخمس الأخيرة مع إضافة القيم</t>
        </is>
      </c>
    </row>
    <row r="39">
      <c r="A39" s="5" t="inlineStr">
        <is>
          <t>(٤) تحديد نوع الهدف الأساسي، ويكون ضمن الخيارات التالية:</t>
        </is>
      </c>
    </row>
    <row r="40">
      <c r="A40" s="5" t="inlineStr">
        <is>
          <t>• استراتيجية الجهاز الأساسية.</t>
        </is>
      </c>
    </row>
    <row r="41">
      <c r="A41" s="5" t="inlineStr">
        <is>
          <t>• استراتيجية مرتبطة بالرؤية.</t>
        </is>
      </c>
    </row>
    <row r="42">
      <c r="A42" s="5" t="inlineStr">
        <is>
          <t>• استراتيجية وطنية.</t>
        </is>
      </c>
    </row>
    <row r="43">
      <c r="A43" s="5" t="inlineStr">
        <is>
          <t>• استراتيجية قطاعية.</t>
        </is>
      </c>
    </row>
    <row r="45">
      <c r="A45" s="6" t="inlineStr">
        <is>
          <t>من لوائح</t>
        </is>
      </c>
    </row>
    <row r="46">
      <c r="A46" s="5" t="inlineStr">
        <is>
          <t>الحالة هنا يختارها الجهاز من القائمة؛ تختلف المؤشرات الدولية في وحداتها واتجاهها، فلا نحسبها تلقائياً.</t>
        </is>
      </c>
    </row>
  </sheetData>
  <conditionalFormatting sqref="E6:E30">
    <cfRule type="expression" priority="1" dxfId="1">
      <formula>E6="على المسار"</formula>
    </cfRule>
    <cfRule type="expression" priority="2" dxfId="2">
      <formula>E6="متأخر عن المسار"</formula>
    </cfRule>
    <cfRule type="expression" priority="3" dxfId="0">
      <formula>E6="متأخر جداً عن المسار"</formula>
    </cfRule>
  </conditionalFormatting>
  <conditionalFormatting sqref="M6:M30">
    <cfRule type="expression" priority="4" dxfId="0">
      <formula>AND(M6&lt;&gt;"",M6&lt;&gt;"مكتمل")</formula>
    </cfRule>
    <cfRule type="cellIs" priority="5" operator="equal" dxfId="3">
      <formula>"مكتمل"</formula>
    </cfRule>
  </conditionalFormatting>
  <dataValidations count="2">
    <dataValidation sqref="E6:E30" showDropDown="0" showInputMessage="0" showErrorMessage="0" allowBlank="1" errorTitle="قيمة غير معروفة" error="اختر من القائمة." type="list">
      <formula1>"على المسار,متأخر عن المسار,متأخر جداً عن المسار"</formula1>
    </dataValidation>
    <dataValidation sqref="L6:L30" showDropDown="0" showInputMessage="0" showErrorMessage="0" allowBlank="1" errorTitle="قيمة غير معروفة" error="اختر من القائمة." type="list">
      <formula1>"استراتيجية الجهاز الأساسية,استراتيجية مرتبطة بالرؤية,استراتيجية وطنية,استراتيجية قطاعية"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&amp;Cلوائح · lawaeh.com ·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rightToLeft="1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8" customWidth="1" min="2" max="2"/>
    <col width="12" customWidth="1" min="3" max="3"/>
    <col width="14" customWidth="1" min="4" max="4"/>
    <col width="34" customWidth="1" min="5" max="5"/>
    <col width="40" customWidth="1" min="6" max="6"/>
    <col width="22" customWidth="1" min="7" max="7"/>
    <col width="12" customWidth="1" min="8" max="8"/>
  </cols>
  <sheetData>
    <row r="1">
      <c r="A1" s="13">
        <f>"نموذج رقم (٤): بيان التكليفات والتوجيهات – وماذا تم بشأنه خلال العام المالي: "&amp;IF(البداية!$C$6="","…",البداية!$C$6)&amp;" هـ"</f>
        <v/>
      </c>
    </row>
    <row r="2">
      <c r="A2" s="14">
        <f>IF(البداية!$C$5="","اسم الجهاز العام",البداية!$C$5)&amp;" · دليل إعداد التقارير السنوية للأجهزة العامة (قرار مجلس الوزراء 233)"</f>
        <v/>
      </c>
    </row>
    <row r="3">
      <c r="A3" s="5" t="inlineStr">
        <is>
          <t>الخلايا الصفراء للإدخال، والرمادية تحسب تلقائياً. الأعمدة الخضراء من النموذج الرسمي بترتيبه، والبنية أعمدة مساعدة من لوائح.</t>
        </is>
      </c>
    </row>
    <row r="5">
      <c r="B5" s="7" t="inlineStr">
        <is>
          <t>الأدوات النظامية</t>
        </is>
      </c>
      <c r="C5" s="21" t="n"/>
      <c r="D5" s="21" t="n"/>
      <c r="E5" s="21" t="n"/>
      <c r="F5" s="21" t="n"/>
      <c r="G5" s="21" t="n"/>
    </row>
    <row r="6" ht="42" customHeight="1">
      <c r="A6" s="7" t="inlineStr">
        <is>
          <t>التسلسل</t>
        </is>
      </c>
      <c r="B6" s="7" t="inlineStr">
        <is>
          <t>نوع الأداة</t>
        </is>
      </c>
      <c r="C6" s="7" t="inlineStr">
        <is>
          <t>الرقم</t>
        </is>
      </c>
      <c r="D6" s="7" t="inlineStr">
        <is>
          <t>التاريخ</t>
        </is>
      </c>
      <c r="E6" s="7" t="inlineStr">
        <is>
          <t>موضوع الأداة</t>
        </is>
      </c>
      <c r="F6" s="7" t="inlineStr">
        <is>
          <t>الأعمال التي تمت في شأنه</t>
        </is>
      </c>
      <c r="G6" s="7" t="inlineStr">
        <is>
          <t>بيان حالة التنفيذ</t>
        </is>
      </c>
      <c r="H6" s="15" t="inlineStr">
        <is>
          <t>تدقيق</t>
        </is>
      </c>
    </row>
    <row r="7">
      <c r="A7" s="16">
        <f>IF(B7="","",COUNTA(B$7:B7))</f>
        <v/>
      </c>
      <c r="B7" s="4" t="n"/>
      <c r="C7" s="4" t="n"/>
      <c r="D7" s="4" t="n"/>
      <c r="E7" s="4" t="n"/>
      <c r="F7" s="4" t="n"/>
      <c r="G7" s="4" t="n"/>
      <c r="H7" s="16">
        <f>IF(COUNTA(B7:G7)=0,"",IF(OR(B7="",C7="",D7="",E7="",G7=""),"حقول ناقصة","مكتمل"))</f>
        <v/>
      </c>
    </row>
    <row r="8">
      <c r="A8" s="16">
        <f>IF(B8="","",COUNTA(B$7:B8))</f>
        <v/>
      </c>
      <c r="B8" s="4" t="n"/>
      <c r="C8" s="4" t="n"/>
      <c r="D8" s="4" t="n"/>
      <c r="E8" s="4" t="n"/>
      <c r="F8" s="4" t="n"/>
      <c r="G8" s="4" t="n"/>
      <c r="H8" s="16">
        <f>IF(COUNTA(B8:G8)=0,"",IF(OR(B8="",C8="",D8="",E8="",G8=""),"حقول ناقصة","مكتمل"))</f>
        <v/>
      </c>
    </row>
    <row r="9">
      <c r="A9" s="16">
        <f>IF(B9="","",COUNTA(B$7:B9))</f>
        <v/>
      </c>
      <c r="B9" s="4" t="n"/>
      <c r="C9" s="4" t="n"/>
      <c r="D9" s="4" t="n"/>
      <c r="E9" s="4" t="n"/>
      <c r="F9" s="4" t="n"/>
      <c r="G9" s="4" t="n"/>
      <c r="H9" s="16">
        <f>IF(COUNTA(B9:G9)=0,"",IF(OR(B9="",C9="",D9="",E9="",G9=""),"حقول ناقصة","مكتمل"))</f>
        <v/>
      </c>
    </row>
    <row r="10">
      <c r="A10" s="16">
        <f>IF(B10="","",COUNTA(B$7:B10))</f>
        <v/>
      </c>
      <c r="B10" s="4" t="n"/>
      <c r="C10" s="4" t="n"/>
      <c r="D10" s="4" t="n"/>
      <c r="E10" s="4" t="n"/>
      <c r="F10" s="4" t="n"/>
      <c r="G10" s="4" t="n"/>
      <c r="H10" s="16">
        <f>IF(COUNTA(B10:G10)=0,"",IF(OR(B10="",C10="",D10="",E10="",G10=""),"حقول ناقصة","مكتمل"))</f>
        <v/>
      </c>
    </row>
    <row r="11">
      <c r="A11" s="16">
        <f>IF(B11="","",COUNTA(B$7:B11))</f>
        <v/>
      </c>
      <c r="B11" s="4" t="n"/>
      <c r="C11" s="4" t="n"/>
      <c r="D11" s="4" t="n"/>
      <c r="E11" s="4" t="n"/>
      <c r="F11" s="4" t="n"/>
      <c r="G11" s="4" t="n"/>
      <c r="H11" s="16">
        <f>IF(COUNTA(B11:G11)=0,"",IF(OR(B11="",C11="",D11="",E11="",G11=""),"حقول ناقصة","مكتمل"))</f>
        <v/>
      </c>
    </row>
    <row r="12">
      <c r="A12" s="16">
        <f>IF(B12="","",COUNTA(B$7:B12))</f>
        <v/>
      </c>
      <c r="B12" s="4" t="n"/>
      <c r="C12" s="4" t="n"/>
      <c r="D12" s="4" t="n"/>
      <c r="E12" s="4" t="n"/>
      <c r="F12" s="4" t="n"/>
      <c r="G12" s="4" t="n"/>
      <c r="H12" s="16">
        <f>IF(COUNTA(B12:G12)=0,"",IF(OR(B12="",C12="",D12="",E12="",G12=""),"حقول ناقصة","مكتمل"))</f>
        <v/>
      </c>
    </row>
    <row r="13">
      <c r="A13" s="16">
        <f>IF(B13="","",COUNTA(B$7:B13))</f>
        <v/>
      </c>
      <c r="B13" s="4" t="n"/>
      <c r="C13" s="4" t="n"/>
      <c r="D13" s="4" t="n"/>
      <c r="E13" s="4" t="n"/>
      <c r="F13" s="4" t="n"/>
      <c r="G13" s="4" t="n"/>
      <c r="H13" s="16">
        <f>IF(COUNTA(B13:G13)=0,"",IF(OR(B13="",C13="",D13="",E13="",G13=""),"حقول ناقصة","مكتمل"))</f>
        <v/>
      </c>
    </row>
    <row r="14">
      <c r="A14" s="16">
        <f>IF(B14="","",COUNTA(B$7:B14))</f>
        <v/>
      </c>
      <c r="B14" s="4" t="n"/>
      <c r="C14" s="4" t="n"/>
      <c r="D14" s="4" t="n"/>
      <c r="E14" s="4" t="n"/>
      <c r="F14" s="4" t="n"/>
      <c r="G14" s="4" t="n"/>
      <c r="H14" s="16">
        <f>IF(COUNTA(B14:G14)=0,"",IF(OR(B14="",C14="",D14="",E14="",G14=""),"حقول ناقصة","مكتمل"))</f>
        <v/>
      </c>
    </row>
    <row r="15">
      <c r="A15" s="16">
        <f>IF(B15="","",COUNTA(B$7:B15))</f>
        <v/>
      </c>
      <c r="B15" s="4" t="n"/>
      <c r="C15" s="4" t="n"/>
      <c r="D15" s="4" t="n"/>
      <c r="E15" s="4" t="n"/>
      <c r="F15" s="4" t="n"/>
      <c r="G15" s="4" t="n"/>
      <c r="H15" s="16">
        <f>IF(COUNTA(B15:G15)=0,"",IF(OR(B15="",C15="",D15="",E15="",G15=""),"حقول ناقصة","مكتمل"))</f>
        <v/>
      </c>
    </row>
    <row r="16">
      <c r="A16" s="16">
        <f>IF(B16="","",COUNTA(B$7:B16))</f>
        <v/>
      </c>
      <c r="B16" s="4" t="n"/>
      <c r="C16" s="4" t="n"/>
      <c r="D16" s="4" t="n"/>
      <c r="E16" s="4" t="n"/>
      <c r="F16" s="4" t="n"/>
      <c r="G16" s="4" t="n"/>
      <c r="H16" s="16">
        <f>IF(COUNTA(B16:G16)=0,"",IF(OR(B16="",C16="",D16="",E16="",G16=""),"حقول ناقصة","مكتمل"))</f>
        <v/>
      </c>
    </row>
    <row r="17">
      <c r="A17" s="16">
        <f>IF(B17="","",COUNTA(B$7:B17))</f>
        <v/>
      </c>
      <c r="B17" s="4" t="n"/>
      <c r="C17" s="4" t="n"/>
      <c r="D17" s="4" t="n"/>
      <c r="E17" s="4" t="n"/>
      <c r="F17" s="4" t="n"/>
      <c r="G17" s="4" t="n"/>
      <c r="H17" s="16">
        <f>IF(COUNTA(B17:G17)=0,"",IF(OR(B17="",C17="",D17="",E17="",G17=""),"حقول ناقصة","مكتمل"))</f>
        <v/>
      </c>
    </row>
    <row r="18">
      <c r="A18" s="16">
        <f>IF(B18="","",COUNTA(B$7:B18))</f>
        <v/>
      </c>
      <c r="B18" s="4" t="n"/>
      <c r="C18" s="4" t="n"/>
      <c r="D18" s="4" t="n"/>
      <c r="E18" s="4" t="n"/>
      <c r="F18" s="4" t="n"/>
      <c r="G18" s="4" t="n"/>
      <c r="H18" s="16">
        <f>IF(COUNTA(B18:G18)=0,"",IF(OR(B18="",C18="",D18="",E18="",G18=""),"حقول ناقصة","مكتمل"))</f>
        <v/>
      </c>
    </row>
    <row r="19">
      <c r="A19" s="16">
        <f>IF(B19="","",COUNTA(B$7:B19))</f>
        <v/>
      </c>
      <c r="B19" s="4" t="n"/>
      <c r="C19" s="4" t="n"/>
      <c r="D19" s="4" t="n"/>
      <c r="E19" s="4" t="n"/>
      <c r="F19" s="4" t="n"/>
      <c r="G19" s="4" t="n"/>
      <c r="H19" s="16">
        <f>IF(COUNTA(B19:G19)=0,"",IF(OR(B19="",C19="",D19="",E19="",G19=""),"حقول ناقصة","مكتمل"))</f>
        <v/>
      </c>
    </row>
    <row r="20">
      <c r="A20" s="16">
        <f>IF(B20="","",COUNTA(B$7:B20))</f>
        <v/>
      </c>
      <c r="B20" s="4" t="n"/>
      <c r="C20" s="4" t="n"/>
      <c r="D20" s="4" t="n"/>
      <c r="E20" s="4" t="n"/>
      <c r="F20" s="4" t="n"/>
      <c r="G20" s="4" t="n"/>
      <c r="H20" s="16">
        <f>IF(COUNTA(B20:G20)=0,"",IF(OR(B20="",C20="",D20="",E20="",G20=""),"حقول ناقصة","مكتمل"))</f>
        <v/>
      </c>
    </row>
    <row r="21">
      <c r="A21" s="16">
        <f>IF(B21="","",COUNTA(B$7:B21))</f>
        <v/>
      </c>
      <c r="B21" s="4" t="n"/>
      <c r="C21" s="4" t="n"/>
      <c r="D21" s="4" t="n"/>
      <c r="E21" s="4" t="n"/>
      <c r="F21" s="4" t="n"/>
      <c r="G21" s="4" t="n"/>
      <c r="H21" s="16">
        <f>IF(COUNTA(B21:G21)=0,"",IF(OR(B21="",C21="",D21="",E21="",G21=""),"حقول ناقصة","مكتمل"))</f>
        <v/>
      </c>
    </row>
    <row r="22">
      <c r="A22" s="16">
        <f>IF(B22="","",COUNTA(B$7:B22))</f>
        <v/>
      </c>
      <c r="B22" s="4" t="n"/>
      <c r="C22" s="4" t="n"/>
      <c r="D22" s="4" t="n"/>
      <c r="E22" s="4" t="n"/>
      <c r="F22" s="4" t="n"/>
      <c r="G22" s="4" t="n"/>
      <c r="H22" s="16">
        <f>IF(COUNTA(B22:G22)=0,"",IF(OR(B22="",C22="",D22="",E22="",G22=""),"حقول ناقصة","مكتمل"))</f>
        <v/>
      </c>
    </row>
    <row r="23">
      <c r="A23" s="16">
        <f>IF(B23="","",COUNTA(B$7:B23))</f>
        <v/>
      </c>
      <c r="B23" s="4" t="n"/>
      <c r="C23" s="4" t="n"/>
      <c r="D23" s="4" t="n"/>
      <c r="E23" s="4" t="n"/>
      <c r="F23" s="4" t="n"/>
      <c r="G23" s="4" t="n"/>
      <c r="H23" s="16">
        <f>IF(COUNTA(B23:G23)=0,"",IF(OR(B23="",C23="",D23="",E23="",G23=""),"حقول ناقصة","مكتمل"))</f>
        <v/>
      </c>
    </row>
    <row r="24">
      <c r="A24" s="16">
        <f>IF(B24="","",COUNTA(B$7:B24))</f>
        <v/>
      </c>
      <c r="B24" s="4" t="n"/>
      <c r="C24" s="4" t="n"/>
      <c r="D24" s="4" t="n"/>
      <c r="E24" s="4" t="n"/>
      <c r="F24" s="4" t="n"/>
      <c r="G24" s="4" t="n"/>
      <c r="H24" s="16">
        <f>IF(COUNTA(B24:G24)=0,"",IF(OR(B24="",C24="",D24="",E24="",G24=""),"حقول ناقصة","مكتمل"))</f>
        <v/>
      </c>
    </row>
    <row r="25">
      <c r="A25" s="16">
        <f>IF(B25="","",COUNTA(B$7:B25))</f>
        <v/>
      </c>
      <c r="B25" s="4" t="n"/>
      <c r="C25" s="4" t="n"/>
      <c r="D25" s="4" t="n"/>
      <c r="E25" s="4" t="n"/>
      <c r="F25" s="4" t="n"/>
      <c r="G25" s="4" t="n"/>
      <c r="H25" s="16">
        <f>IF(COUNTA(B25:G25)=0,"",IF(OR(B25="",C25="",D25="",E25="",G25=""),"حقول ناقصة","مكتمل"))</f>
        <v/>
      </c>
    </row>
    <row r="26">
      <c r="A26" s="16">
        <f>IF(B26="","",COUNTA(B$7:B26))</f>
        <v/>
      </c>
      <c r="B26" s="4" t="n"/>
      <c r="C26" s="4" t="n"/>
      <c r="D26" s="4" t="n"/>
      <c r="E26" s="4" t="n"/>
      <c r="F26" s="4" t="n"/>
      <c r="G26" s="4" t="n"/>
      <c r="H26" s="16">
        <f>IF(COUNTA(B26:G26)=0,"",IF(OR(B26="",C26="",D26="",E26="",G26=""),"حقول ناقصة","مكتمل"))</f>
        <v/>
      </c>
    </row>
    <row r="27">
      <c r="A27" s="16">
        <f>IF(B27="","",COUNTA(B$7:B27))</f>
        <v/>
      </c>
      <c r="B27" s="4" t="n"/>
      <c r="C27" s="4" t="n"/>
      <c r="D27" s="4" t="n"/>
      <c r="E27" s="4" t="n"/>
      <c r="F27" s="4" t="n"/>
      <c r="G27" s="4" t="n"/>
      <c r="H27" s="16">
        <f>IF(COUNTA(B27:G27)=0,"",IF(OR(B27="",C27="",D27="",E27="",G27=""),"حقول ناقصة","مكتمل"))</f>
        <v/>
      </c>
    </row>
    <row r="28">
      <c r="A28" s="16">
        <f>IF(B28="","",COUNTA(B$7:B28))</f>
        <v/>
      </c>
      <c r="B28" s="4" t="n"/>
      <c r="C28" s="4" t="n"/>
      <c r="D28" s="4" t="n"/>
      <c r="E28" s="4" t="n"/>
      <c r="F28" s="4" t="n"/>
      <c r="G28" s="4" t="n"/>
      <c r="H28" s="16">
        <f>IF(COUNTA(B28:G28)=0,"",IF(OR(B28="",C28="",D28="",E28="",G28=""),"حقول ناقصة","مكتمل"))</f>
        <v/>
      </c>
    </row>
    <row r="29">
      <c r="A29" s="16">
        <f>IF(B29="","",COUNTA(B$7:B29))</f>
        <v/>
      </c>
      <c r="B29" s="4" t="n"/>
      <c r="C29" s="4" t="n"/>
      <c r="D29" s="4" t="n"/>
      <c r="E29" s="4" t="n"/>
      <c r="F29" s="4" t="n"/>
      <c r="G29" s="4" t="n"/>
      <c r="H29" s="16">
        <f>IF(COUNTA(B29:G29)=0,"",IF(OR(B29="",C29="",D29="",E29="",G29=""),"حقول ناقصة","مكتمل"))</f>
        <v/>
      </c>
    </row>
    <row r="30">
      <c r="A30" s="16">
        <f>IF(B30="","",COUNTA(B$7:B30))</f>
        <v/>
      </c>
      <c r="B30" s="4" t="n"/>
      <c r="C30" s="4" t="n"/>
      <c r="D30" s="4" t="n"/>
      <c r="E30" s="4" t="n"/>
      <c r="F30" s="4" t="n"/>
      <c r="G30" s="4" t="n"/>
      <c r="H30" s="16">
        <f>IF(COUNTA(B30:G30)=0,"",IF(OR(B30="",C30="",D30="",E30="",G30=""),"حقول ناقصة","مكتمل"))</f>
        <v/>
      </c>
    </row>
    <row r="31">
      <c r="A31" s="16">
        <f>IF(B31="","",COUNTA(B$7:B31))</f>
        <v/>
      </c>
      <c r="B31" s="4" t="n"/>
      <c r="C31" s="4" t="n"/>
      <c r="D31" s="4" t="n"/>
      <c r="E31" s="4" t="n"/>
      <c r="F31" s="4" t="n"/>
      <c r="G31" s="4" t="n"/>
      <c r="H31" s="16">
        <f>IF(COUNTA(B31:G31)=0,"",IF(OR(B31="",C31="",D31="",E31="",G31=""),"حقول ناقصة","مكتمل"))</f>
        <v/>
      </c>
    </row>
    <row r="33">
      <c r="A33" s="6" t="inlineStr">
        <is>
          <t>ملاحظات النموذج الرسمي</t>
        </is>
      </c>
    </row>
    <row r="35">
      <c r="A35" s="6" t="inlineStr">
        <is>
          <t>من لوائح</t>
        </is>
      </c>
    </row>
    <row r="36">
      <c r="A36" s="5" t="inlineStr">
        <is>
          <t>يذكر النموذج الرسمي الأنواع الأربعة صفوفاً: أمر ملكي، مرسوم ملكي، قرار مجلس الوزراء، أمر سام. اخترها هنا من القائمة لكل أداة؛ ويُرقَّم التسلسل تلقائياً.</t>
        </is>
      </c>
    </row>
    <row r="37">
      <c r="A37" s="5" t="inlineStr">
        <is>
          <t>يُذكر في هذا النموذج ما تم في شأن قرارات التقارير السنوية السابقة أيضاً (الدليل، البند 2/4).</t>
        </is>
      </c>
    </row>
  </sheetData>
  <mergeCells count="1">
    <mergeCell ref="B5:G5"/>
  </mergeCells>
  <conditionalFormatting sqref="H7:H31">
    <cfRule type="expression" priority="1" dxfId="0">
      <formula>AND(H7&lt;&gt;"",H7&lt;&gt;"مكتمل")</formula>
    </cfRule>
    <cfRule type="cellIs" priority="2" operator="equal" dxfId="3">
      <formula>"مكتمل"</formula>
    </cfRule>
  </conditionalFormatting>
  <dataValidations count="1">
    <dataValidation sqref="B7:B31" showDropDown="0" showInputMessage="0" showErrorMessage="0" allowBlank="1" errorTitle="قيمة غير معروفة" error="اختر من القائمة." type="list">
      <formula1>"أمر ملكي,مرسوم ملكي,قرار مجلس الوزراء,أمر سام"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&amp;Cلوائح · lawaeh.com ·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showGridLines="0" rightToLeft="1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6" customWidth="1" min="4" max="4"/>
    <col width="12" customWidth="1" min="5" max="5"/>
    <col width="12" customWidth="1" min="6" max="6"/>
    <col width="16" customWidth="1" min="7" max="7"/>
    <col width="30" customWidth="1" min="8" max="8"/>
    <col width="12" customWidth="1" min="9" max="9"/>
  </cols>
  <sheetData>
    <row r="1">
      <c r="A1" s="13">
        <f>"نموذج رقم (٥): عدد المبتعثين والموفدين والمتخرجين للعام المالي: "&amp;IF(البداية!$C$6="","…",البداية!$C$6)&amp;" هـ"</f>
        <v/>
      </c>
    </row>
    <row r="2">
      <c r="A2" s="14">
        <f>IF(البداية!$C$5="","اسم الجهاز العام",البداية!$C$5)&amp;" · دليل إعداد التقارير السنوية للأجهزة العامة (قرار مجلس الوزراء 233)"</f>
        <v/>
      </c>
    </row>
    <row r="3">
      <c r="A3" s="5" t="inlineStr">
        <is>
          <t>الخلايا الصفراء للإدخال، والرمادية تحسب تلقائياً. الأعمدة الخضراء من النموذج الرسمي بترتيبه، والبنية أعمدة مساعدة من لوائح.</t>
        </is>
      </c>
    </row>
    <row r="5">
      <c r="B5" s="7" t="inlineStr">
        <is>
          <t>الابتعاث/الإيفاد</t>
        </is>
      </c>
      <c r="C5" s="21" t="n"/>
      <c r="D5" s="21" t="n"/>
      <c r="E5" s="7" t="inlineStr">
        <is>
          <t>الخريجين</t>
        </is>
      </c>
      <c r="F5" s="21" t="n"/>
      <c r="G5" s="21" t="n"/>
    </row>
    <row r="6" ht="42" customHeight="1">
      <c r="A6" s="7" t="inlineStr">
        <is>
          <t>البيانات</t>
        </is>
      </c>
      <c r="B6" s="7" t="inlineStr">
        <is>
          <t>العدد المستهدف</t>
        </is>
      </c>
      <c r="C6" s="7" t="inlineStr">
        <is>
          <t>العدد الفعلي</t>
        </is>
      </c>
      <c r="D6" s="7" t="inlineStr">
        <is>
          <t>نسبة الفعلي للمستهدف في عدد المبتعثين/الموفدين</t>
        </is>
      </c>
      <c r="E6" s="7" t="inlineStr">
        <is>
          <t>العدد المستهدف</t>
        </is>
      </c>
      <c r="F6" s="7" t="inlineStr">
        <is>
          <t>العدد الفعلي</t>
        </is>
      </c>
      <c r="G6" s="7" t="inlineStr">
        <is>
          <t>نسبة الفعلي للمستهدف في عدد الخريجين</t>
        </is>
      </c>
      <c r="H6" s="7" t="inlineStr">
        <is>
          <t>التخصص</t>
        </is>
      </c>
      <c r="I6" s="15" t="inlineStr">
        <is>
          <t>تدقيق</t>
        </is>
      </c>
    </row>
    <row r="7">
      <c r="A7" s="22" t="inlineStr">
        <is>
          <t>بكالوريوس:</t>
        </is>
      </c>
      <c r="B7" s="23" t="n"/>
      <c r="C7" s="23" t="n"/>
      <c r="D7" s="18">
        <f>IF(OR(B7="",B7=0,C7=""),"",C7/B7)</f>
        <v/>
      </c>
      <c r="E7" s="23" t="n"/>
      <c r="F7" s="23" t="n"/>
      <c r="G7" s="18">
        <f>IF(OR(E7="",E7=0,F7=""),"",F7/E7)</f>
        <v/>
      </c>
      <c r="H7" s="4" t="n"/>
      <c r="I7" s="16">
        <f>IF(COUNTA(B7:C7,E7:F7,H7)=0,"",IF(OR(OR(AND(B7&lt;&gt;"",C7=""),AND(B7="",C7&lt;&gt;""),AND(E7&lt;&gt;"",F7=""),AND(E7="",F7&lt;&gt;""))),"حقول ناقصة","مكتمل"))</f>
        <v/>
      </c>
    </row>
    <row r="8">
      <c r="A8" s="22" t="inlineStr">
        <is>
          <t>ماجستير :</t>
        </is>
      </c>
      <c r="B8" s="23" t="n"/>
      <c r="C8" s="23" t="n"/>
      <c r="D8" s="18">
        <f>IF(OR(B8="",B8=0,C8=""),"",C8/B8)</f>
        <v/>
      </c>
      <c r="E8" s="23" t="n"/>
      <c r="F8" s="23" t="n"/>
      <c r="G8" s="18">
        <f>IF(OR(E8="",E8=0,F8=""),"",F8/E8)</f>
        <v/>
      </c>
      <c r="H8" s="4" t="n"/>
      <c r="I8" s="16">
        <f>IF(COUNTA(B8:C8,E8:F8,H8)=0,"",IF(OR(OR(AND(B8&lt;&gt;"",C8=""),AND(B8="",C8&lt;&gt;""),AND(E8&lt;&gt;"",F8=""),AND(E8="",F8&lt;&gt;""))),"حقول ناقصة","مكتمل"))</f>
        <v/>
      </c>
    </row>
    <row r="9">
      <c r="A9" s="22" t="inlineStr">
        <is>
          <t>دكتوراه:</t>
        </is>
      </c>
      <c r="B9" s="23" t="n"/>
      <c r="C9" s="23" t="n"/>
      <c r="D9" s="18">
        <f>IF(OR(B9="",B9=0,C9=""),"",C9/B9)</f>
        <v/>
      </c>
      <c r="E9" s="23" t="n"/>
      <c r="F9" s="23" t="n"/>
      <c r="G9" s="18">
        <f>IF(OR(E9="",E9=0,F9=""),"",F9/E9)</f>
        <v/>
      </c>
      <c r="H9" s="4" t="n"/>
      <c r="I9" s="16">
        <f>IF(COUNTA(B9:C9,E9:F9,H9)=0,"",IF(OR(OR(AND(B9&lt;&gt;"",C9=""),AND(B9="",C9&lt;&gt;""),AND(E9&lt;&gt;"",F9=""),AND(E9="",F9&lt;&gt;""))),"حقول ناقصة","مكتمل"))</f>
        <v/>
      </c>
    </row>
    <row r="10">
      <c r="A10" s="22" t="inlineStr">
        <is>
          <t>المجموع</t>
        </is>
      </c>
      <c r="B10" s="24">
        <f>SUM(B7:B9)</f>
        <v/>
      </c>
      <c r="C10" s="24">
        <f>SUM(C7:C9)</f>
        <v/>
      </c>
      <c r="D10" s="18">
        <f>IF(OR(B10=0,COUNTIF(I7:I9,"حقول ناقصة")&gt;0),"",C10/B10)</f>
        <v/>
      </c>
      <c r="E10" s="24">
        <f>SUM(E7:E9)</f>
        <v/>
      </c>
      <c r="F10" s="24">
        <f>SUM(F7:F9)</f>
        <v/>
      </c>
      <c r="G10" s="18">
        <f>IF(OR(E10=0,COUNTIF(I7:I9,"حقول ناقصة")&gt;0),"",F10/E10)</f>
        <v/>
      </c>
      <c r="H10" s="4" t="n"/>
      <c r="I10" s="16">
        <f>IF(COUNTIF(I7:I9,"حقول ناقصة")&gt;0,"المجموع ناقص","")</f>
        <v/>
      </c>
    </row>
    <row r="12">
      <c r="A12" s="6" t="inlineStr">
        <is>
          <t>ملاحظات النموذج الرسمي</t>
        </is>
      </c>
    </row>
    <row r="14">
      <c r="A14" s="6" t="inlineStr">
        <is>
          <t>من لوائح</t>
        </is>
      </c>
    </row>
    <row r="15">
      <c r="A15" s="5" t="inlineStr">
        <is>
          <t>النسبة = العدد الفعلي ÷ العدد المستهدف، ويُحسب المجموع تلقائياً.</t>
        </is>
      </c>
    </row>
    <row r="16">
      <c r="A16" s="5" t="inlineStr">
        <is>
          <t>يبقى الصف ناقصاً إذا أُدخل المستهدف دون الفعلي أو العكس؛ وتُترك نسبة المجموع فارغة حتى تكتمل الصفوف. الصفر المُدخل يُحسب صفراً.</t>
        </is>
      </c>
    </row>
  </sheetData>
  <mergeCells count="2">
    <mergeCell ref="E5:G5"/>
    <mergeCell ref="B5:D5"/>
  </mergeCells>
  <conditionalFormatting sqref="I7:I9">
    <cfRule type="expression" priority="1" dxfId="0">
      <formula>AND(I7&lt;&gt;"",I7&lt;&gt;"مكتمل")</formula>
    </cfRule>
    <cfRule type="cellIs" priority="2" operator="equal" dxfId="3">
      <formula>"مكتمل"</formula>
    </cfRule>
  </conditionalFormatting>
  <printOptions horizontalCentered="1"/>
  <pageMargins left="0.75" right="0.75" top="1" bottom="1" header="0.5" footer="0.5"/>
  <pageSetup orientation="landscape" fitToHeight="0" fitToWidth="1"/>
  <headerFooter>
    <oddHeader/>
    <oddFooter>&amp;Cلوائح · lawaeh.com ·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rightToLeft="1"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8" customWidth="1" min="4" max="4"/>
    <col width="12" customWidth="1" min="5" max="5"/>
  </cols>
  <sheetData>
    <row r="1">
      <c r="A1" s="13">
        <f>"نموذج رقم (٦): عدد الملتحقين بالبرامج التدريبية للعام المالي: "&amp;IF(البداية!$C$6="","…",البداية!$C$6)&amp;" هـ"</f>
        <v/>
      </c>
    </row>
    <row r="2">
      <c r="A2" s="14">
        <f>IF(البداية!$C$5="","اسم الجهاز العام",البداية!$C$5)&amp;" · دليل إعداد التقارير السنوية للأجهزة العامة (قرار مجلس الوزراء 233)"</f>
        <v/>
      </c>
    </row>
    <row r="3">
      <c r="A3" s="5" t="inlineStr">
        <is>
          <t>الخلايا الصفراء للإدخال، والرمادية تحسب تلقائياً. الأعمدة الخضراء من النموذج الرسمي بترتيبه، والبنية أعمدة مساعدة من لوائح.</t>
        </is>
      </c>
    </row>
    <row r="5">
      <c r="B5" s="7" t="inlineStr">
        <is>
          <t>ملتحقون</t>
        </is>
      </c>
      <c r="C5" s="21" t="n"/>
      <c r="D5" s="21" t="n"/>
    </row>
    <row r="6" ht="42" customHeight="1">
      <c r="A6" s="7" t="inlineStr">
        <is>
          <t>البيانات</t>
        </is>
      </c>
      <c r="B6" s="7" t="inlineStr">
        <is>
          <t>المستهدف</t>
        </is>
      </c>
      <c r="C6" s="7" t="inlineStr">
        <is>
          <t>المتحقق</t>
        </is>
      </c>
      <c r="D6" s="7" t="inlineStr">
        <is>
          <t>نسبة المتحقق للمستهدف</t>
        </is>
      </c>
      <c r="E6" s="15" t="inlineStr">
        <is>
          <t>تدقيق</t>
        </is>
      </c>
    </row>
    <row r="7">
      <c r="A7" s="22" t="inlineStr">
        <is>
          <t>الدورات الإدارية:</t>
        </is>
      </c>
      <c r="B7" s="23" t="n"/>
      <c r="C7" s="23" t="n"/>
      <c r="D7" s="18">
        <f>IF(OR(B7="",B7=0,C7=""),"",C7/B7)</f>
        <v/>
      </c>
      <c r="E7" s="16">
        <f>IF(COUNTA(B7:C7)=0,"",IF(OR(B7="",C7=""),"حقول ناقصة","مكتمل"))</f>
        <v/>
      </c>
    </row>
    <row r="8">
      <c r="A8" s="22" t="inlineStr">
        <is>
          <t>الدورات المهنية:</t>
        </is>
      </c>
      <c r="B8" s="23" t="n"/>
      <c r="C8" s="23" t="n"/>
      <c r="D8" s="18">
        <f>IF(OR(B8="",B8=0,C8=""),"",C8/B8)</f>
        <v/>
      </c>
      <c r="E8" s="16">
        <f>IF(COUNTA(B8:C8)=0,"",IF(OR(B8="",C8=""),"حقول ناقصة","مكتمل"))</f>
        <v/>
      </c>
    </row>
    <row r="9">
      <c r="A9" s="22" t="inlineStr">
        <is>
          <t>الدورات الفنية:</t>
        </is>
      </c>
      <c r="B9" s="23" t="n"/>
      <c r="C9" s="23" t="n"/>
      <c r="D9" s="18">
        <f>IF(OR(B9="",B9=0,C9=""),"",C9/B9)</f>
        <v/>
      </c>
      <c r="E9" s="16">
        <f>IF(COUNTA(B9:C9)=0,"",IF(OR(B9="",C9=""),"حقول ناقصة","مكتمل"))</f>
        <v/>
      </c>
    </row>
    <row r="10">
      <c r="A10" s="22" t="inlineStr">
        <is>
          <t>أخرى:</t>
        </is>
      </c>
      <c r="B10" s="23" t="n"/>
      <c r="C10" s="23" t="n"/>
      <c r="D10" s="18">
        <f>IF(OR(B10="",B10=0,C10=""),"",C10/B10)</f>
        <v/>
      </c>
      <c r="E10" s="16">
        <f>IF(COUNTA(B10:C10)=0,"",IF(OR(B10="",C10=""),"حقول ناقصة","مكتمل"))</f>
        <v/>
      </c>
    </row>
    <row r="11">
      <c r="A11" s="22" t="inlineStr">
        <is>
          <t>المجموع:</t>
        </is>
      </c>
      <c r="B11" s="24">
        <f>SUM(B7:B10)</f>
        <v/>
      </c>
      <c r="C11" s="24">
        <f>SUM(C7:C10)</f>
        <v/>
      </c>
      <c r="D11" s="18">
        <f>IF(OR(B11=0,COUNTIF(E7:E10,"حقول ناقصة")&gt;0),"",C11/B11)</f>
        <v/>
      </c>
      <c r="E11" s="16">
        <f>IF(COUNTIF(E7:E10,"حقول ناقصة")&gt;0,"المجموع ناقص","")</f>
        <v/>
      </c>
    </row>
    <row r="13">
      <c r="A13" s="6" t="inlineStr">
        <is>
          <t>ملاحظات النموذج الرسمي</t>
        </is>
      </c>
    </row>
    <row r="15">
      <c r="A15" s="6" t="inlineStr">
        <is>
          <t>من لوائح</t>
        </is>
      </c>
    </row>
    <row r="16">
      <c r="A16" s="5" t="inlineStr">
        <is>
          <t>النسبة = المتحقق ÷ المستهدف، ويُحسب المجموع تلقائياً.</t>
        </is>
      </c>
    </row>
    <row r="17">
      <c r="A17" s="5" t="inlineStr">
        <is>
          <t>يبقى الصف ناقصاً إذا أُدخل المستهدف دون المتحقق أو العكس؛ وتُترك نسبة المجموع فارغة حتى تكتمل الصفوف. الصفر المُدخل يُحسب صفراً.</t>
        </is>
      </c>
    </row>
  </sheetData>
  <mergeCells count="1">
    <mergeCell ref="B5:D5"/>
  </mergeCells>
  <conditionalFormatting sqref="E7:E10">
    <cfRule type="expression" priority="1" dxfId="0">
      <formula>AND(E7&lt;&gt;"",E7&lt;&gt;"مكتمل")</formula>
    </cfRule>
    <cfRule type="cellIs" priority="2" operator="equal" dxfId="3">
      <formula>"مكتمل"</formula>
    </cfRule>
  </conditionalFormatting>
  <printOptions horizontalCentered="1"/>
  <pageMargins left="0.75" right="0.75" top="1" bottom="1" header="0.5" footer="0.5"/>
  <pageSetup orientation="landscape" fitToHeight="0" fitToWidth="1"/>
  <headerFooter>
    <oddHeader/>
    <oddFooter>&amp;Cلوائح · lawaeh.com · 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30" customWidth="1" min="2" max="2"/>
    <col width="30" customWidth="1" min="3" max="3"/>
    <col width="18" customWidth="1" min="4" max="4"/>
    <col width="22" customWidth="1" min="5" max="5"/>
    <col width="36" customWidth="1" min="6" max="6"/>
    <col width="12" customWidth="1" min="7" max="7"/>
  </cols>
  <sheetData>
    <row r="1">
      <c r="A1" s="13">
        <f>"نموذج رقم (٧): التحديات والدعم المطلوب للعام المالي: "&amp;IF(البداية!$C$6="","…",البداية!$C$6)&amp;" هـ"</f>
        <v/>
      </c>
    </row>
    <row r="2">
      <c r="A2" s="14">
        <f>IF(البداية!$C$5="","اسم الجهاز العام",البداية!$C$5)&amp;" · دليل إعداد التقارير السنوية للأجهزة العامة (قرار مجلس الوزراء 233)"</f>
        <v/>
      </c>
    </row>
    <row r="3">
      <c r="A3" s="5" t="inlineStr">
        <is>
          <t>الخلايا الصفراء للإدخال، والرمادية تحسب تلقائياً. الأعمدة الخضراء من النموذج الرسمي بترتيبه، والبنية أعمدة مساعدة من لوائح.</t>
        </is>
      </c>
    </row>
    <row r="5" ht="42" customHeight="1">
      <c r="A5" s="7" t="inlineStr">
        <is>
          <t>التحدي</t>
        </is>
      </c>
      <c r="B5" s="7" t="inlineStr">
        <is>
          <t>تأثيره</t>
        </is>
      </c>
      <c r="C5" s="7" t="inlineStr">
        <is>
          <t>القرار/ الدعم المطلوب</t>
        </is>
      </c>
      <c r="D5" s="7" t="inlineStr">
        <is>
          <t>نوع القرار/ الدعم</t>
        </is>
      </c>
      <c r="E5" s="7" t="inlineStr">
        <is>
          <t>المسؤول عن تقديم الدعم</t>
        </is>
      </c>
      <c r="F5" s="7" t="inlineStr">
        <is>
          <t>الخلفية الرئيسية/ التبريرات</t>
        </is>
      </c>
      <c r="G5" s="15" t="inlineStr">
        <is>
          <t>تدقيق</t>
        </is>
      </c>
    </row>
    <row r="6">
      <c r="A6" s="4" t="n"/>
      <c r="B6" s="4" t="n"/>
      <c r="C6" s="4" t="n"/>
      <c r="D6" s="4" t="n"/>
      <c r="E6" s="4" t="n"/>
      <c r="F6" s="4" t="n"/>
      <c r="G6" s="16">
        <f>IF(COUNTA(A6:F6)=0,"",IF(OR(A6="",B6="",C6="",E6=""),"حقول ناقصة","مكتمل"))</f>
        <v/>
      </c>
    </row>
    <row r="7">
      <c r="A7" s="4" t="n"/>
      <c r="B7" s="4" t="n"/>
      <c r="C7" s="4" t="n"/>
      <c r="D7" s="4" t="n"/>
      <c r="E7" s="4" t="n"/>
      <c r="F7" s="4" t="n"/>
      <c r="G7" s="16">
        <f>IF(COUNTA(A7:F7)=0,"",IF(OR(A7="",B7="",C7="",E7=""),"حقول ناقصة","مكتمل"))</f>
        <v/>
      </c>
    </row>
    <row r="8">
      <c r="A8" s="4" t="n"/>
      <c r="B8" s="4" t="n"/>
      <c r="C8" s="4" t="n"/>
      <c r="D8" s="4" t="n"/>
      <c r="E8" s="4" t="n"/>
      <c r="F8" s="4" t="n"/>
      <c r="G8" s="16">
        <f>IF(COUNTA(A8:F8)=0,"",IF(OR(A8="",B8="",C8="",E8=""),"حقول ناقصة","مكتمل"))</f>
        <v/>
      </c>
    </row>
    <row r="9">
      <c r="A9" s="4" t="n"/>
      <c r="B9" s="4" t="n"/>
      <c r="C9" s="4" t="n"/>
      <c r="D9" s="4" t="n"/>
      <c r="E9" s="4" t="n"/>
      <c r="F9" s="4" t="n"/>
      <c r="G9" s="16">
        <f>IF(COUNTA(A9:F9)=0,"",IF(OR(A9="",B9="",C9="",E9=""),"حقول ناقصة","مكتمل"))</f>
        <v/>
      </c>
    </row>
    <row r="10">
      <c r="A10" s="4" t="n"/>
      <c r="B10" s="4" t="n"/>
      <c r="C10" s="4" t="n"/>
      <c r="D10" s="4" t="n"/>
      <c r="E10" s="4" t="n"/>
      <c r="F10" s="4" t="n"/>
      <c r="G10" s="16">
        <f>IF(COUNTA(A10:F10)=0,"",IF(OR(A10="",B10="",C10="",E10=""),"حقول ناقصة","مكتمل"))</f>
        <v/>
      </c>
    </row>
    <row r="11">
      <c r="A11" s="4" t="n"/>
      <c r="B11" s="4" t="n"/>
      <c r="C11" s="4" t="n"/>
      <c r="D11" s="4" t="n"/>
      <c r="E11" s="4" t="n"/>
      <c r="F11" s="4" t="n"/>
      <c r="G11" s="16">
        <f>IF(COUNTA(A11:F11)=0,"",IF(OR(A11="",B11="",C11="",E11=""),"حقول ناقصة","مكتمل"))</f>
        <v/>
      </c>
    </row>
    <row r="12">
      <c r="A12" s="4" t="n"/>
      <c r="B12" s="4" t="n"/>
      <c r="C12" s="4" t="n"/>
      <c r="D12" s="4" t="n"/>
      <c r="E12" s="4" t="n"/>
      <c r="F12" s="4" t="n"/>
      <c r="G12" s="16">
        <f>IF(COUNTA(A12:F12)=0,"",IF(OR(A12="",B12="",C12="",E12=""),"حقول ناقصة","مكتمل"))</f>
        <v/>
      </c>
    </row>
    <row r="13">
      <c r="A13" s="4" t="n"/>
      <c r="B13" s="4" t="n"/>
      <c r="C13" s="4" t="n"/>
      <c r="D13" s="4" t="n"/>
      <c r="E13" s="4" t="n"/>
      <c r="F13" s="4" t="n"/>
      <c r="G13" s="16">
        <f>IF(COUNTA(A13:F13)=0,"",IF(OR(A13="",B13="",C13="",E13=""),"حقول ناقصة","مكتمل"))</f>
        <v/>
      </c>
    </row>
    <row r="14">
      <c r="A14" s="4" t="n"/>
      <c r="B14" s="4" t="n"/>
      <c r="C14" s="4" t="n"/>
      <c r="D14" s="4" t="n"/>
      <c r="E14" s="4" t="n"/>
      <c r="F14" s="4" t="n"/>
      <c r="G14" s="16">
        <f>IF(COUNTA(A14:F14)=0,"",IF(OR(A14="",B14="",C14="",E14=""),"حقول ناقصة","مكتمل"))</f>
        <v/>
      </c>
    </row>
    <row r="15">
      <c r="A15" s="4" t="n"/>
      <c r="B15" s="4" t="n"/>
      <c r="C15" s="4" t="n"/>
      <c r="D15" s="4" t="n"/>
      <c r="E15" s="4" t="n"/>
      <c r="F15" s="4" t="n"/>
      <c r="G15" s="16">
        <f>IF(COUNTA(A15:F15)=0,"",IF(OR(A15="",B15="",C15="",E15=""),"حقول ناقصة","مكتمل"))</f>
        <v/>
      </c>
    </row>
    <row r="16">
      <c r="A16" s="4" t="n"/>
      <c r="B16" s="4" t="n"/>
      <c r="C16" s="4" t="n"/>
      <c r="D16" s="4" t="n"/>
      <c r="E16" s="4" t="n"/>
      <c r="F16" s="4" t="n"/>
      <c r="G16" s="16">
        <f>IF(COUNTA(A16:F16)=0,"",IF(OR(A16="",B16="",C16="",E16=""),"حقول ناقصة","مكتمل"))</f>
        <v/>
      </c>
    </row>
    <row r="17">
      <c r="A17" s="4" t="n"/>
      <c r="B17" s="4" t="n"/>
      <c r="C17" s="4" t="n"/>
      <c r="D17" s="4" t="n"/>
      <c r="E17" s="4" t="n"/>
      <c r="F17" s="4" t="n"/>
      <c r="G17" s="16">
        <f>IF(COUNTA(A17:F17)=0,"",IF(OR(A17="",B17="",C17="",E17=""),"حقول ناقصة","مكتمل"))</f>
        <v/>
      </c>
    </row>
    <row r="18">
      <c r="A18" s="4" t="n"/>
      <c r="B18" s="4" t="n"/>
      <c r="C18" s="4" t="n"/>
      <c r="D18" s="4" t="n"/>
      <c r="E18" s="4" t="n"/>
      <c r="F18" s="4" t="n"/>
      <c r="G18" s="16">
        <f>IF(COUNTA(A18:F18)=0,"",IF(OR(A18="",B18="",C18="",E18=""),"حقول ناقصة","مكتمل"))</f>
        <v/>
      </c>
    </row>
    <row r="19">
      <c r="A19" s="4" t="n"/>
      <c r="B19" s="4" t="n"/>
      <c r="C19" s="4" t="n"/>
      <c r="D19" s="4" t="n"/>
      <c r="E19" s="4" t="n"/>
      <c r="F19" s="4" t="n"/>
      <c r="G19" s="16">
        <f>IF(COUNTA(A19:F19)=0,"",IF(OR(A19="",B19="",C19="",E19=""),"حقول ناقصة","مكتمل"))</f>
        <v/>
      </c>
    </row>
    <row r="20">
      <c r="A20" s="4" t="n"/>
      <c r="B20" s="4" t="n"/>
      <c r="C20" s="4" t="n"/>
      <c r="D20" s="4" t="n"/>
      <c r="E20" s="4" t="n"/>
      <c r="F20" s="4" t="n"/>
      <c r="G20" s="16">
        <f>IF(COUNTA(A20:F20)=0,"",IF(OR(A20="",B20="",C20="",E20=""),"حقول ناقصة","مكتمل"))</f>
        <v/>
      </c>
    </row>
    <row r="21">
      <c r="A21" s="4" t="n"/>
      <c r="B21" s="4" t="n"/>
      <c r="C21" s="4" t="n"/>
      <c r="D21" s="4" t="n"/>
      <c r="E21" s="4" t="n"/>
      <c r="F21" s="4" t="n"/>
      <c r="G21" s="16">
        <f>IF(COUNTA(A21:F21)=0,"",IF(OR(A21="",B21="",C21="",E21=""),"حقول ناقصة","مكتمل"))</f>
        <v/>
      </c>
    </row>
    <row r="22">
      <c r="A22" s="4" t="n"/>
      <c r="B22" s="4" t="n"/>
      <c r="C22" s="4" t="n"/>
      <c r="D22" s="4" t="n"/>
      <c r="E22" s="4" t="n"/>
      <c r="F22" s="4" t="n"/>
      <c r="G22" s="16">
        <f>IF(COUNTA(A22:F22)=0,"",IF(OR(A22="",B22="",C22="",E22=""),"حقول ناقصة","مكتمل"))</f>
        <v/>
      </c>
    </row>
    <row r="23">
      <c r="A23" s="4" t="n"/>
      <c r="B23" s="4" t="n"/>
      <c r="C23" s="4" t="n"/>
      <c r="D23" s="4" t="n"/>
      <c r="E23" s="4" t="n"/>
      <c r="F23" s="4" t="n"/>
      <c r="G23" s="16">
        <f>IF(COUNTA(A23:F23)=0,"",IF(OR(A23="",B23="",C23="",E23=""),"حقول ناقصة","مكتمل"))</f>
        <v/>
      </c>
    </row>
    <row r="24">
      <c r="A24" s="4" t="n"/>
      <c r="B24" s="4" t="n"/>
      <c r="C24" s="4" t="n"/>
      <c r="D24" s="4" t="n"/>
      <c r="E24" s="4" t="n"/>
      <c r="F24" s="4" t="n"/>
      <c r="G24" s="16">
        <f>IF(COUNTA(A24:F24)=0,"",IF(OR(A24="",B24="",C24="",E24=""),"حقول ناقصة","مكتمل"))</f>
        <v/>
      </c>
    </row>
    <row r="25">
      <c r="A25" s="4" t="n"/>
      <c r="B25" s="4" t="n"/>
      <c r="C25" s="4" t="n"/>
      <c r="D25" s="4" t="n"/>
      <c r="E25" s="4" t="n"/>
      <c r="F25" s="4" t="n"/>
      <c r="G25" s="16">
        <f>IF(COUNTA(A25:F25)=0,"",IF(OR(A25="",B25="",C25="",E25=""),"حقول ناقصة","مكتمل"))</f>
        <v/>
      </c>
    </row>
    <row r="26">
      <c r="A26" s="4" t="n"/>
      <c r="B26" s="4" t="n"/>
      <c r="C26" s="4" t="n"/>
      <c r="D26" s="4" t="n"/>
      <c r="E26" s="4" t="n"/>
      <c r="F26" s="4" t="n"/>
      <c r="G26" s="16">
        <f>IF(COUNTA(A26:F26)=0,"",IF(OR(A26="",B26="",C26="",E26=""),"حقول ناقصة","مكتمل"))</f>
        <v/>
      </c>
    </row>
    <row r="27">
      <c r="A27" s="4" t="n"/>
      <c r="B27" s="4" t="n"/>
      <c r="C27" s="4" t="n"/>
      <c r="D27" s="4" t="n"/>
      <c r="E27" s="4" t="n"/>
      <c r="F27" s="4" t="n"/>
      <c r="G27" s="16">
        <f>IF(COUNTA(A27:F27)=0,"",IF(OR(A27="",B27="",C27="",E27=""),"حقول ناقصة","مكتمل"))</f>
        <v/>
      </c>
    </row>
    <row r="28">
      <c r="A28" s="4" t="n"/>
      <c r="B28" s="4" t="n"/>
      <c r="C28" s="4" t="n"/>
      <c r="D28" s="4" t="n"/>
      <c r="E28" s="4" t="n"/>
      <c r="F28" s="4" t="n"/>
      <c r="G28" s="16">
        <f>IF(COUNTA(A28:F28)=0,"",IF(OR(A28="",B28="",C28="",E28=""),"حقول ناقصة","مكتمل"))</f>
        <v/>
      </c>
    </row>
    <row r="29">
      <c r="A29" s="4" t="n"/>
      <c r="B29" s="4" t="n"/>
      <c r="C29" s="4" t="n"/>
      <c r="D29" s="4" t="n"/>
      <c r="E29" s="4" t="n"/>
      <c r="F29" s="4" t="n"/>
      <c r="G29" s="16">
        <f>IF(COUNTA(A29:F29)=0,"",IF(OR(A29="",B29="",C29="",E29=""),"حقول ناقصة","مكتمل"))</f>
        <v/>
      </c>
    </row>
    <row r="30">
      <c r="A30" s="4" t="n"/>
      <c r="B30" s="4" t="n"/>
      <c r="C30" s="4" t="n"/>
      <c r="D30" s="4" t="n"/>
      <c r="E30" s="4" t="n"/>
      <c r="F30" s="4" t="n"/>
      <c r="G30" s="16">
        <f>IF(COUNTA(A30:F30)=0,"",IF(OR(A30="",B30="",C30="",E30=""),"حقول ناقصة","مكتمل"))</f>
        <v/>
      </c>
    </row>
    <row r="32">
      <c r="A32" s="6" t="inlineStr">
        <is>
          <t>ملاحظات النموذج الرسمي</t>
        </is>
      </c>
    </row>
    <row r="33">
      <c r="A33" s="5" t="inlineStr">
        <is>
          <t>(١) خانة وصفية لنوع الدعم المطلوب</t>
        </is>
      </c>
    </row>
    <row r="35">
      <c r="A35" s="6" t="inlineStr">
        <is>
          <t>من لوائح</t>
        </is>
      </c>
    </row>
    <row r="36">
      <c r="A36" s="5" t="inlineStr">
        <is>
          <t>التحديات تُكتب في التقرير المرفوع إلى ديوان مجلس الوزراء، ولا تُنشر للعموم (ضوابط النشر، الضابط الرابع).</t>
        </is>
      </c>
    </row>
  </sheetData>
  <conditionalFormatting sqref="G6:G30">
    <cfRule type="expression" priority="1" dxfId="0">
      <formula>AND(G6&lt;&gt;"",G6&lt;&gt;"مكتمل")</formula>
    </cfRule>
    <cfRule type="cellIs" priority="2" operator="equal" dxfId="3">
      <formula>"مكتمل"</formula>
    </cfRule>
  </conditionalFormatting>
  <printOptions horizontalCentered="1"/>
  <pageMargins left="0.75" right="0.75" top="1" bottom="1" header="0.5" footer="0.5"/>
  <pageSetup orientation="landscape" fitToHeight="0" fitToWidth="1"/>
  <headerFooter>
    <oddHeader/>
    <oddFooter>&amp;Cلوائح · lawaeh.com · 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M47"/>
  <sheetViews>
    <sheetView showGridLines="0" rightToLeft="1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12" customWidth="1" min="4" max="4"/>
    <col width="14" customWidth="1" min="5" max="5"/>
    <col width="12" customWidth="1" min="6" max="6"/>
    <col width="14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6" customWidth="1" min="13" max="13"/>
  </cols>
  <sheetData>
    <row r="1">
      <c r="A1" s="13">
        <f>"نموذج رقم (٨): الوضع الراهن للقوى البشرية للعام المالي: "&amp;IF(البداية!$C$6="","…",البداية!$C$6)&amp;" هـ"</f>
        <v/>
      </c>
    </row>
    <row r="2">
      <c r="A2" s="14">
        <f>IF(البداية!$C$5="","اسم الجهاز العام",البداية!$C$5)&amp;" · دليل إعداد التقارير السنوية للأجهزة العامة (قرار مجلس الوزراء 233)"</f>
        <v/>
      </c>
    </row>
    <row r="3">
      <c r="A3" s="5" t="inlineStr">
        <is>
          <t>الخلايا الصفراء للإدخال، والرمادية تحسب تلقائياً. الأعمدة الخضراء من النموذج الرسمي بترتيبه، والبنية أعمدة مساعدة من لوائح.</t>
        </is>
      </c>
    </row>
    <row r="5">
      <c r="B5" s="7" t="inlineStr">
        <is>
          <t>إجمالي الوظائف</t>
        </is>
      </c>
      <c r="C5" s="21" t="n"/>
      <c r="D5" s="21" t="n"/>
      <c r="E5" s="21" t="n"/>
      <c r="F5" s="21" t="n"/>
      <c r="G5" s="21" t="n"/>
      <c r="H5" s="7" t="inlineStr">
        <is>
          <t>أعداد</t>
        </is>
      </c>
      <c r="I5" s="21" t="n"/>
      <c r="J5" s="21" t="n"/>
      <c r="K5" s="21" t="n"/>
      <c r="L5" s="21" t="n"/>
    </row>
    <row r="6" ht="42" customHeight="1">
      <c r="A6" s="7" t="inlineStr">
        <is>
          <t>الفئة الوظيفية</t>
        </is>
      </c>
      <c r="B6" s="7" t="inlineStr">
        <is>
          <t>المعتمدة للعام المالي الحالي</t>
        </is>
      </c>
      <c r="C6" s="7" t="inlineStr">
        <is>
          <t>الوظائف المشغولة في نهاية العام المالي الحالي</t>
        </is>
      </c>
      <c r="D6" s="7" t="inlineStr">
        <is>
          <t>نسبة الوظائف المشغولة إلى المعتمدة</t>
        </is>
      </c>
      <c r="E6" s="7" t="inlineStr">
        <is>
          <t>الوظائف المشغولة في نهاية العام المالي السابق</t>
        </is>
      </c>
      <c r="F6" s="7" t="inlineStr">
        <is>
          <t>التغير في القوى العاملة</t>
        </is>
      </c>
      <c r="G6" s="7" t="inlineStr">
        <is>
          <t>الشاغرة في نهاية العام المالي الحالي</t>
        </is>
      </c>
      <c r="H6" s="7" t="inlineStr">
        <is>
          <t>الترقيات</t>
        </is>
      </c>
      <c r="I6" s="7" t="inlineStr">
        <is>
          <t>التعيينات</t>
        </is>
      </c>
      <c r="J6" s="7" t="inlineStr">
        <is>
          <t>ترك الخدمة</t>
        </is>
      </c>
      <c r="K6" s="7" t="inlineStr">
        <is>
          <t>التقاعد</t>
        </is>
      </c>
      <c r="L6" s="7" t="inlineStr">
        <is>
          <t>الفصل</t>
        </is>
      </c>
      <c r="M6" s="15" t="inlineStr">
        <is>
          <t>تدقيق</t>
        </is>
      </c>
    </row>
    <row r="7">
      <c r="A7" s="21" t="n"/>
      <c r="B7" s="25" t="inlineStr">
        <is>
          <t>أ</t>
        </is>
      </c>
      <c r="C7" s="25" t="inlineStr">
        <is>
          <t>ب</t>
        </is>
      </c>
      <c r="D7" s="25" t="inlineStr">
        <is>
          <t>ب/أ</t>
        </is>
      </c>
      <c r="E7" s="25" t="inlineStr">
        <is>
          <t>جـ</t>
        </is>
      </c>
      <c r="F7" s="25" t="inlineStr">
        <is>
          <t>ب-جـ</t>
        </is>
      </c>
      <c r="G7" s="21" t="n"/>
      <c r="H7" s="21" t="n"/>
      <c r="I7" s="21" t="n"/>
      <c r="J7" s="21" t="n"/>
      <c r="K7" s="21" t="n"/>
      <c r="L7" s="21" t="n"/>
    </row>
    <row r="8">
      <c r="A8" s="4" t="n"/>
      <c r="B8" s="23" t="n"/>
      <c r="C8" s="23" t="n"/>
      <c r="D8" s="18">
        <f>IF(OR(B8="",B8=0,C8=""),"",C8/B8)</f>
        <v/>
      </c>
      <c r="E8" s="23" t="n"/>
      <c r="F8" s="26">
        <f>IF(OR(C8="",E8=""),"",C8-E8)</f>
        <v/>
      </c>
      <c r="G8" s="23" t="n"/>
      <c r="H8" s="23" t="n"/>
      <c r="I8" s="23" t="n"/>
      <c r="J8" s="23" t="n"/>
      <c r="K8" s="23" t="n"/>
      <c r="L8" s="23" t="n"/>
      <c r="M8" s="16">
        <f>IF(COUNTA(A8:C8,E8,G8:L8)=0,"",IF(OR(A8="",B8="",C8="",E8="",G8=""),"حقول ناقصة",IF(C8&gt;B8,"المشغولة أكثر من المعتمدة","مكتمل")))</f>
        <v/>
      </c>
    </row>
    <row r="9">
      <c r="A9" s="4" t="n"/>
      <c r="B9" s="23" t="n"/>
      <c r="C9" s="23" t="n"/>
      <c r="D9" s="18">
        <f>IF(OR(B9="",B9=0,C9=""),"",C9/B9)</f>
        <v/>
      </c>
      <c r="E9" s="23" t="n"/>
      <c r="F9" s="26">
        <f>IF(OR(C9="",E9=""),"",C9-E9)</f>
        <v/>
      </c>
      <c r="G9" s="23" t="n"/>
      <c r="H9" s="23" t="n"/>
      <c r="I9" s="23" t="n"/>
      <c r="J9" s="23" t="n"/>
      <c r="K9" s="23" t="n"/>
      <c r="L9" s="23" t="n"/>
      <c r="M9" s="16">
        <f>IF(COUNTA(A9:C9,E9,G9:L9)=0,"",IF(OR(A9="",B9="",C9="",E9="",G9=""),"حقول ناقصة",IF(C9&gt;B9,"المشغولة أكثر من المعتمدة","مكتمل")))</f>
        <v/>
      </c>
    </row>
    <row r="10">
      <c r="A10" s="4" t="n"/>
      <c r="B10" s="23" t="n"/>
      <c r="C10" s="23" t="n"/>
      <c r="D10" s="18">
        <f>IF(OR(B10="",B10=0,C10=""),"",C10/B10)</f>
        <v/>
      </c>
      <c r="E10" s="23" t="n"/>
      <c r="F10" s="26">
        <f>IF(OR(C10="",E10=""),"",C10-E10)</f>
        <v/>
      </c>
      <c r="G10" s="23" t="n"/>
      <c r="H10" s="23" t="n"/>
      <c r="I10" s="23" t="n"/>
      <c r="J10" s="23" t="n"/>
      <c r="K10" s="23" t="n"/>
      <c r="L10" s="23" t="n"/>
      <c r="M10" s="16">
        <f>IF(COUNTA(A10:C10,E10,G10:L10)=0,"",IF(OR(A10="",B10="",C10="",E10="",G10=""),"حقول ناقصة",IF(C10&gt;B10,"المشغولة أكثر من المعتمدة","مكتمل")))</f>
        <v/>
      </c>
    </row>
    <row r="11">
      <c r="A11" s="4" t="n"/>
      <c r="B11" s="23" t="n"/>
      <c r="C11" s="23" t="n"/>
      <c r="D11" s="18">
        <f>IF(OR(B11="",B11=0,C11=""),"",C11/B11)</f>
        <v/>
      </c>
      <c r="E11" s="23" t="n"/>
      <c r="F11" s="26">
        <f>IF(OR(C11="",E11=""),"",C11-E11)</f>
        <v/>
      </c>
      <c r="G11" s="23" t="n"/>
      <c r="H11" s="23" t="n"/>
      <c r="I11" s="23" t="n"/>
      <c r="J11" s="23" t="n"/>
      <c r="K11" s="23" t="n"/>
      <c r="L11" s="23" t="n"/>
      <c r="M11" s="16">
        <f>IF(COUNTA(A11:C11,E11,G11:L11)=0,"",IF(OR(A11="",B11="",C11="",E11="",G11=""),"حقول ناقصة",IF(C11&gt;B11,"المشغولة أكثر من المعتمدة","مكتمل")))</f>
        <v/>
      </c>
    </row>
    <row r="12">
      <c r="A12" s="4" t="n"/>
      <c r="B12" s="23" t="n"/>
      <c r="C12" s="23" t="n"/>
      <c r="D12" s="18">
        <f>IF(OR(B12="",B12=0,C12=""),"",C12/B12)</f>
        <v/>
      </c>
      <c r="E12" s="23" t="n"/>
      <c r="F12" s="26">
        <f>IF(OR(C12="",E12=""),"",C12-E12)</f>
        <v/>
      </c>
      <c r="G12" s="23" t="n"/>
      <c r="H12" s="23" t="n"/>
      <c r="I12" s="23" t="n"/>
      <c r="J12" s="23" t="n"/>
      <c r="K12" s="23" t="n"/>
      <c r="L12" s="23" t="n"/>
      <c r="M12" s="16">
        <f>IF(COUNTA(A12:C12,E12,G12:L12)=0,"",IF(OR(A12="",B12="",C12="",E12="",G12=""),"حقول ناقصة",IF(C12&gt;B12,"المشغولة أكثر من المعتمدة","مكتمل")))</f>
        <v/>
      </c>
    </row>
    <row r="13">
      <c r="A13" s="4" t="n"/>
      <c r="B13" s="23" t="n"/>
      <c r="C13" s="23" t="n"/>
      <c r="D13" s="18">
        <f>IF(OR(B13="",B13=0,C13=""),"",C13/B13)</f>
        <v/>
      </c>
      <c r="E13" s="23" t="n"/>
      <c r="F13" s="26">
        <f>IF(OR(C13="",E13=""),"",C13-E13)</f>
        <v/>
      </c>
      <c r="G13" s="23" t="n"/>
      <c r="H13" s="23" t="n"/>
      <c r="I13" s="23" t="n"/>
      <c r="J13" s="23" t="n"/>
      <c r="K13" s="23" t="n"/>
      <c r="L13" s="23" t="n"/>
      <c r="M13" s="16">
        <f>IF(COUNTA(A13:C13,E13,G13:L13)=0,"",IF(OR(A13="",B13="",C13="",E13="",G13=""),"حقول ناقصة",IF(C13&gt;B13,"المشغولة أكثر من المعتمدة","مكتمل")))</f>
        <v/>
      </c>
    </row>
    <row r="14">
      <c r="A14" s="4" t="n"/>
      <c r="B14" s="23" t="n"/>
      <c r="C14" s="23" t="n"/>
      <c r="D14" s="18">
        <f>IF(OR(B14="",B14=0,C14=""),"",C14/B14)</f>
        <v/>
      </c>
      <c r="E14" s="23" t="n"/>
      <c r="F14" s="26">
        <f>IF(OR(C14="",E14=""),"",C14-E14)</f>
        <v/>
      </c>
      <c r="G14" s="23" t="n"/>
      <c r="H14" s="23" t="n"/>
      <c r="I14" s="23" t="n"/>
      <c r="J14" s="23" t="n"/>
      <c r="K14" s="23" t="n"/>
      <c r="L14" s="23" t="n"/>
      <c r="M14" s="16">
        <f>IF(COUNTA(A14:C14,E14,G14:L14)=0,"",IF(OR(A14="",B14="",C14="",E14="",G14=""),"حقول ناقصة",IF(C14&gt;B14,"المشغولة أكثر من المعتمدة","مكتمل")))</f>
        <v/>
      </c>
    </row>
    <row r="15">
      <c r="A15" s="4" t="n"/>
      <c r="B15" s="23" t="n"/>
      <c r="C15" s="23" t="n"/>
      <c r="D15" s="18">
        <f>IF(OR(B15="",B15=0,C15=""),"",C15/B15)</f>
        <v/>
      </c>
      <c r="E15" s="23" t="n"/>
      <c r="F15" s="26">
        <f>IF(OR(C15="",E15=""),"",C15-E15)</f>
        <v/>
      </c>
      <c r="G15" s="23" t="n"/>
      <c r="H15" s="23" t="n"/>
      <c r="I15" s="23" t="n"/>
      <c r="J15" s="23" t="n"/>
      <c r="K15" s="23" t="n"/>
      <c r="L15" s="23" t="n"/>
      <c r="M15" s="16">
        <f>IF(COUNTA(A15:C15,E15,G15:L15)=0,"",IF(OR(A15="",B15="",C15="",E15="",G15=""),"حقول ناقصة",IF(C15&gt;B15,"المشغولة أكثر من المعتمدة","مكتمل")))</f>
        <v/>
      </c>
    </row>
    <row r="16">
      <c r="A16" s="4" t="n"/>
      <c r="B16" s="23" t="n"/>
      <c r="C16" s="23" t="n"/>
      <c r="D16" s="18">
        <f>IF(OR(B16="",B16=0,C16=""),"",C16/B16)</f>
        <v/>
      </c>
      <c r="E16" s="23" t="n"/>
      <c r="F16" s="26">
        <f>IF(OR(C16="",E16=""),"",C16-E16)</f>
        <v/>
      </c>
      <c r="G16" s="23" t="n"/>
      <c r="H16" s="23" t="n"/>
      <c r="I16" s="23" t="n"/>
      <c r="J16" s="23" t="n"/>
      <c r="K16" s="23" t="n"/>
      <c r="L16" s="23" t="n"/>
      <c r="M16" s="16">
        <f>IF(COUNTA(A16:C16,E16,G16:L16)=0,"",IF(OR(A16="",B16="",C16="",E16="",G16=""),"حقول ناقصة",IF(C16&gt;B16,"المشغولة أكثر من المعتمدة","مكتمل")))</f>
        <v/>
      </c>
    </row>
    <row r="17">
      <c r="A17" s="4" t="n"/>
      <c r="B17" s="23" t="n"/>
      <c r="C17" s="23" t="n"/>
      <c r="D17" s="18">
        <f>IF(OR(B17="",B17=0,C17=""),"",C17/B17)</f>
        <v/>
      </c>
      <c r="E17" s="23" t="n"/>
      <c r="F17" s="26">
        <f>IF(OR(C17="",E17=""),"",C17-E17)</f>
        <v/>
      </c>
      <c r="G17" s="23" t="n"/>
      <c r="H17" s="23" t="n"/>
      <c r="I17" s="23" t="n"/>
      <c r="J17" s="23" t="n"/>
      <c r="K17" s="23" t="n"/>
      <c r="L17" s="23" t="n"/>
      <c r="M17" s="16">
        <f>IF(COUNTA(A17:C17,E17,G17:L17)=0,"",IF(OR(A17="",B17="",C17="",E17="",G17=""),"حقول ناقصة",IF(C17&gt;B17,"المشغولة أكثر من المعتمدة","مكتمل")))</f>
        <v/>
      </c>
    </row>
    <row r="18">
      <c r="A18" s="4" t="n"/>
      <c r="B18" s="23" t="n"/>
      <c r="C18" s="23" t="n"/>
      <c r="D18" s="18">
        <f>IF(OR(B18="",B18=0,C18=""),"",C18/B18)</f>
        <v/>
      </c>
      <c r="E18" s="23" t="n"/>
      <c r="F18" s="26">
        <f>IF(OR(C18="",E18=""),"",C18-E18)</f>
        <v/>
      </c>
      <c r="G18" s="23" t="n"/>
      <c r="H18" s="23" t="n"/>
      <c r="I18" s="23" t="n"/>
      <c r="J18" s="23" t="n"/>
      <c r="K18" s="23" t="n"/>
      <c r="L18" s="23" t="n"/>
      <c r="M18" s="16">
        <f>IF(COUNTA(A18:C18,E18,G18:L18)=0,"",IF(OR(A18="",B18="",C18="",E18="",G18=""),"حقول ناقصة",IF(C18&gt;B18,"المشغولة أكثر من المعتمدة","مكتمل")))</f>
        <v/>
      </c>
    </row>
    <row r="19">
      <c r="A19" s="4" t="n"/>
      <c r="B19" s="23" t="n"/>
      <c r="C19" s="23" t="n"/>
      <c r="D19" s="18">
        <f>IF(OR(B19="",B19=0,C19=""),"",C19/B19)</f>
        <v/>
      </c>
      <c r="E19" s="23" t="n"/>
      <c r="F19" s="26">
        <f>IF(OR(C19="",E19=""),"",C19-E19)</f>
        <v/>
      </c>
      <c r="G19" s="23" t="n"/>
      <c r="H19" s="23" t="n"/>
      <c r="I19" s="23" t="n"/>
      <c r="J19" s="23" t="n"/>
      <c r="K19" s="23" t="n"/>
      <c r="L19" s="23" t="n"/>
      <c r="M19" s="16">
        <f>IF(COUNTA(A19:C19,E19,G19:L19)=0,"",IF(OR(A19="",B19="",C19="",E19="",G19=""),"حقول ناقصة",IF(C19&gt;B19,"المشغولة أكثر من المعتمدة","مكتمل")))</f>
        <v/>
      </c>
    </row>
    <row r="20">
      <c r="A20" s="4" t="n"/>
      <c r="B20" s="23" t="n"/>
      <c r="C20" s="23" t="n"/>
      <c r="D20" s="18">
        <f>IF(OR(B20="",B20=0,C20=""),"",C20/B20)</f>
        <v/>
      </c>
      <c r="E20" s="23" t="n"/>
      <c r="F20" s="26">
        <f>IF(OR(C20="",E20=""),"",C20-E20)</f>
        <v/>
      </c>
      <c r="G20" s="23" t="n"/>
      <c r="H20" s="23" t="n"/>
      <c r="I20" s="23" t="n"/>
      <c r="J20" s="23" t="n"/>
      <c r="K20" s="23" t="n"/>
      <c r="L20" s="23" t="n"/>
      <c r="M20" s="16">
        <f>IF(COUNTA(A20:C20,E20,G20:L20)=0,"",IF(OR(A20="",B20="",C20="",E20="",G20=""),"حقول ناقصة",IF(C20&gt;B20,"المشغولة أكثر من المعتمدة","مكتمل")))</f>
        <v/>
      </c>
    </row>
    <row r="21">
      <c r="A21" s="4" t="n"/>
      <c r="B21" s="23" t="n"/>
      <c r="C21" s="23" t="n"/>
      <c r="D21" s="18">
        <f>IF(OR(B21="",B21=0,C21=""),"",C21/B21)</f>
        <v/>
      </c>
      <c r="E21" s="23" t="n"/>
      <c r="F21" s="26">
        <f>IF(OR(C21="",E21=""),"",C21-E21)</f>
        <v/>
      </c>
      <c r="G21" s="23" t="n"/>
      <c r="H21" s="23" t="n"/>
      <c r="I21" s="23" t="n"/>
      <c r="J21" s="23" t="n"/>
      <c r="K21" s="23" t="n"/>
      <c r="L21" s="23" t="n"/>
      <c r="M21" s="16">
        <f>IF(COUNTA(A21:C21,E21,G21:L21)=0,"",IF(OR(A21="",B21="",C21="",E21="",G21=""),"حقول ناقصة",IF(C21&gt;B21,"المشغولة أكثر من المعتمدة","مكتمل")))</f>
        <v/>
      </c>
    </row>
    <row r="22">
      <c r="A22" s="4" t="n"/>
      <c r="B22" s="23" t="n"/>
      <c r="C22" s="23" t="n"/>
      <c r="D22" s="18">
        <f>IF(OR(B22="",B22=0,C22=""),"",C22/B22)</f>
        <v/>
      </c>
      <c r="E22" s="23" t="n"/>
      <c r="F22" s="26">
        <f>IF(OR(C22="",E22=""),"",C22-E22)</f>
        <v/>
      </c>
      <c r="G22" s="23" t="n"/>
      <c r="H22" s="23" t="n"/>
      <c r="I22" s="23" t="n"/>
      <c r="J22" s="23" t="n"/>
      <c r="K22" s="23" t="n"/>
      <c r="L22" s="23" t="n"/>
      <c r="M22" s="16">
        <f>IF(COUNTA(A22:C22,E22,G22:L22)=0,"",IF(OR(A22="",B22="",C22="",E22="",G22=""),"حقول ناقصة",IF(C22&gt;B22,"المشغولة أكثر من المعتمدة","مكتمل")))</f>
        <v/>
      </c>
    </row>
    <row r="23">
      <c r="A23" s="27" t="inlineStr">
        <is>
          <t>المجموع (لوائح)</t>
        </is>
      </c>
      <c r="B23" s="27">
        <f>IF(COUNT(B8:B22)=0,"",SUM(B8:B22))</f>
        <v/>
      </c>
      <c r="C23" s="27">
        <f>IF(COUNT(C8:C22)=0,"",SUM(C8:C22))</f>
        <v/>
      </c>
      <c r="D23" s="28">
        <f>IF(OR(B23="",B23=0,C23="",COUNTIF(M8:M22,"حقول ناقصة")&gt;0),"",C23/B23)</f>
        <v/>
      </c>
      <c r="E23" s="27">
        <f>IF(COUNT(E8:E22)=0,"",SUM(E8:E22))</f>
        <v/>
      </c>
      <c r="F23" s="29">
        <f>IF(OR(C23="",E23="",COUNTIF(M8:M22,"حقول ناقصة")&gt;0),"",C23-E23)</f>
        <v/>
      </c>
      <c r="G23" s="27">
        <f>IF(COUNT(G8:G22)=0,"",SUM(G8:G22))</f>
        <v/>
      </c>
      <c r="H23" s="27">
        <f>IF(COUNT(H8:H22)=0,"",SUM(H8:H22))</f>
        <v/>
      </c>
      <c r="I23" s="27">
        <f>IF(COUNT(I8:I22)=0,"",SUM(I8:I22))</f>
        <v/>
      </c>
      <c r="J23" s="27">
        <f>IF(COUNT(J8:J22)=0,"",SUM(J8:J22))</f>
        <v/>
      </c>
      <c r="K23" s="27">
        <f>IF(COUNT(K8:K22)=0,"",SUM(K8:K22))</f>
        <v/>
      </c>
      <c r="L23" s="27">
        <f>IF(COUNT(L8:L22)=0,"",SUM(L8:L22))</f>
        <v/>
      </c>
      <c r="M23" s="27">
        <f>IF(COUNTIF(M8:M22,"حقول ناقصة")&gt;0,"المجموع ناقص","")</f>
        <v/>
      </c>
    </row>
    <row r="26">
      <c r="A26" s="3" t="inlineStr">
        <is>
          <t>الرسم البياني الخاص بالوضع الراهن للقوى البشرية للعام المالي</t>
        </is>
      </c>
    </row>
    <row r="27" ht="30" customHeight="1">
      <c r="A27" s="7" t="inlineStr"/>
      <c r="B27" s="7" t="inlineStr">
        <is>
          <t>سعودي (الحالية)</t>
        </is>
      </c>
      <c r="C27" s="7" t="inlineStr">
        <is>
          <t>غير سعودي (الحالية)</t>
        </is>
      </c>
      <c r="D27" s="7" t="inlineStr">
        <is>
          <t>سعودي (السابقة)</t>
        </is>
      </c>
      <c r="E27" s="7" t="inlineStr">
        <is>
          <t>غير سعودي (السابقة)</t>
        </is>
      </c>
    </row>
    <row r="28">
      <c r="A28" s="30" t="inlineStr">
        <is>
          <t>ذكر</t>
        </is>
      </c>
      <c r="B28" s="31" t="n"/>
      <c r="C28" s="31" t="n"/>
      <c r="D28" s="31" t="n"/>
      <c r="E28" s="31" t="n"/>
    </row>
    <row r="29">
      <c r="A29" s="30" t="inlineStr">
        <is>
          <t>أنثى</t>
        </is>
      </c>
      <c r="B29" s="31" t="n"/>
      <c r="C29" s="31" t="n"/>
      <c r="D29" s="31" t="n"/>
      <c r="E29" s="31" t="n"/>
    </row>
    <row r="42">
      <c r="A42" s="6" t="inlineStr">
        <is>
          <t>ملاحظات النموذج الرسمي</t>
        </is>
      </c>
    </row>
    <row r="43">
      <c r="A43" s="5" t="inlineStr">
        <is>
          <t>(١) يترك للجهة اختيار الأسلوب الأمثل لطرح تحديد فئات القوى البشرية وفق التصنيفات الوظيفية لديها</t>
        </is>
      </c>
    </row>
    <row r="45">
      <c r="A45" s="6" t="inlineStr">
        <is>
          <t>من لوائح</t>
        </is>
      </c>
    </row>
    <row r="46">
      <c r="A46" s="5" t="inlineStr">
        <is>
          <t>ب/أ و ب-جـ تُحسبان تلقائياً كما يرمز لهما النموذج الرسمي. صف «المجموع» إضافة من لوائح.</t>
        </is>
      </c>
    </row>
    <row r="47">
      <c r="A47" s="5" t="inlineStr">
        <is>
          <t>أدخل أرقام الرسم البياني في الجدول أعلاه فيُرسم تلقائياً. الأرقام في الدليل أمثلة توضيحية، لذا لم نملأ شيئاً.</t>
        </is>
      </c>
    </row>
  </sheetData>
  <mergeCells count="2">
    <mergeCell ref="B5:G5"/>
    <mergeCell ref="H5:L5"/>
  </mergeCells>
  <conditionalFormatting sqref="M8:M22">
    <cfRule type="expression" priority="1" dxfId="0">
      <formula>AND(M8&lt;&gt;"",M8&lt;&gt;"مكتمل")</formula>
    </cfRule>
    <cfRule type="cellIs" priority="2" operator="equal" dxfId="3">
      <formula>"مكتمل"</formula>
    </cfRule>
  </conditionalFormatting>
  <printOptions horizontalCentered="1"/>
  <pageMargins left="0.75" right="0.75" top="1" bottom="1" header="0.5" footer="0.5"/>
  <pageSetup orientation="landscape" fitToHeight="0" fitToWidth="1"/>
  <headerFooter>
    <oddHeader/>
    <oddFooter>&amp;Cلوائح · lawaeh.com · &amp;P / &amp;N</oddFooter>
    <evenHeader/>
    <evenFooter/>
    <firstHeader/>
    <firstFooter/>
  </headerFooter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showGridLines="0" rightToLeft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8" customWidth="1" min="3" max="3"/>
    <col width="18" customWidth="1" min="4" max="4"/>
    <col width="18" customWidth="1" min="5" max="5"/>
    <col width="16" customWidth="1" min="6" max="6"/>
    <col width="12" customWidth="1" min="7" max="7"/>
  </cols>
  <sheetData>
    <row r="1">
      <c r="A1" s="13">
        <f>"نموذج رقم (٩): اعتمادات الميزانية والمنصرف الفعلي حسب الأبواب الثمانية للعام المالي: "&amp;IF(البداية!$C$6="","…",البداية!$C$6)&amp;" هـ"</f>
        <v/>
      </c>
    </row>
    <row r="2">
      <c r="A2" s="14">
        <f>IF(البداية!$C$5="","اسم الجهاز العام",البداية!$C$5)&amp;" · دليل إعداد التقارير السنوية للأجهزة العامة (قرار مجلس الوزراء 233)"</f>
        <v/>
      </c>
    </row>
    <row r="3">
      <c r="A3" s="5" t="inlineStr">
        <is>
          <t>الخلايا الصفراء للإدخال، والرمادية تحسب تلقائياً. الأعمدة الخضراء من النموذج الرسمي بترتيبه، والبنية أعمدة مساعدة من لوائح.</t>
        </is>
      </c>
    </row>
    <row r="5">
      <c r="A5" s="7" t="inlineStr">
        <is>
          <t>الأبواب</t>
        </is>
      </c>
      <c r="B5" s="21" t="n"/>
    </row>
    <row r="6" ht="42" customHeight="1">
      <c r="A6" s="7" t="inlineStr">
        <is>
          <t>رقم الباب</t>
        </is>
      </c>
      <c r="B6" s="7" t="inlineStr">
        <is>
          <t>نوع الباب</t>
        </is>
      </c>
      <c r="C6" s="7" t="inlineStr">
        <is>
          <t>المعتمد في الميزانية</t>
        </is>
      </c>
      <c r="D6" s="7" t="inlineStr">
        <is>
          <t>المنصرف الفعلي من المعتمد</t>
        </is>
      </c>
      <c r="E6" s="7" t="inlineStr">
        <is>
          <t>الوفر (المتبقي)</t>
        </is>
      </c>
      <c r="F6" s="7" t="inlineStr">
        <is>
          <t>نسبة المنصرف الفعلي إلى المعتمد في الميزانية (%)</t>
        </is>
      </c>
      <c r="G6" s="15" t="inlineStr">
        <is>
          <t>تدقيق</t>
        </is>
      </c>
    </row>
    <row r="7">
      <c r="A7" s="4" t="n"/>
      <c r="B7" s="4" t="n"/>
      <c r="C7" s="32" t="n"/>
      <c r="D7" s="32" t="n"/>
      <c r="E7" s="33">
        <f>IF(OR(C7="",D7=""),"",C7-D7)</f>
        <v/>
      </c>
      <c r="F7" s="18">
        <f>IF(OR(C7="",C7=0,D7=""),"",D7/C7)</f>
        <v/>
      </c>
      <c r="G7" s="16">
        <f>IF(COUNTA(A7:D7)=0,"",IF(OR(B7="",C7="",D7=""),"حقول ناقصة","مكتمل"))</f>
        <v/>
      </c>
    </row>
    <row r="8">
      <c r="A8" s="4" t="n"/>
      <c r="B8" s="4" t="n"/>
      <c r="C8" s="32" t="n"/>
      <c r="D8" s="32" t="n"/>
      <c r="E8" s="33">
        <f>IF(OR(C8="",D8=""),"",C8-D8)</f>
        <v/>
      </c>
      <c r="F8" s="18">
        <f>IF(OR(C8="",C8=0,D8=""),"",D8/C8)</f>
        <v/>
      </c>
      <c r="G8" s="16">
        <f>IF(COUNTA(A8:D8)=0,"",IF(OR(B8="",C8="",D8=""),"حقول ناقصة","مكتمل"))</f>
        <v/>
      </c>
    </row>
    <row r="9">
      <c r="A9" s="4" t="n"/>
      <c r="B9" s="4" t="n"/>
      <c r="C9" s="32" t="n"/>
      <c r="D9" s="32" t="n"/>
      <c r="E9" s="33">
        <f>IF(OR(C9="",D9=""),"",C9-D9)</f>
        <v/>
      </c>
      <c r="F9" s="18">
        <f>IF(OR(C9="",C9=0,D9=""),"",D9/C9)</f>
        <v/>
      </c>
      <c r="G9" s="16">
        <f>IF(COUNTA(A9:D9)=0,"",IF(OR(B9="",C9="",D9=""),"حقول ناقصة","مكتمل"))</f>
        <v/>
      </c>
    </row>
    <row r="10">
      <c r="A10" s="4" t="n"/>
      <c r="B10" s="4" t="n"/>
      <c r="C10" s="32" t="n"/>
      <c r="D10" s="32" t="n"/>
      <c r="E10" s="33">
        <f>IF(OR(C10="",D10=""),"",C10-D10)</f>
        <v/>
      </c>
      <c r="F10" s="18">
        <f>IF(OR(C10="",C10=0,D10=""),"",D10/C10)</f>
        <v/>
      </c>
      <c r="G10" s="16">
        <f>IF(COUNTA(A10:D10)=0,"",IF(OR(B10="",C10="",D10=""),"حقول ناقصة","مكتمل"))</f>
        <v/>
      </c>
    </row>
    <row r="11">
      <c r="A11" s="4" t="n"/>
      <c r="B11" s="4" t="n"/>
      <c r="C11" s="32" t="n"/>
      <c r="D11" s="32" t="n"/>
      <c r="E11" s="33">
        <f>IF(OR(C11="",D11=""),"",C11-D11)</f>
        <v/>
      </c>
      <c r="F11" s="18">
        <f>IF(OR(C11="",C11=0,D11=""),"",D11/C11)</f>
        <v/>
      </c>
      <c r="G11" s="16">
        <f>IF(COUNTA(A11:D11)=0,"",IF(OR(B11="",C11="",D11=""),"حقول ناقصة","مكتمل"))</f>
        <v/>
      </c>
    </row>
    <row r="12">
      <c r="A12" s="4" t="n"/>
      <c r="B12" s="4" t="n"/>
      <c r="C12" s="32" t="n"/>
      <c r="D12" s="32" t="n"/>
      <c r="E12" s="33">
        <f>IF(OR(C12="",D12=""),"",C12-D12)</f>
        <v/>
      </c>
      <c r="F12" s="18">
        <f>IF(OR(C12="",C12=0,D12=""),"",D12/C12)</f>
        <v/>
      </c>
      <c r="G12" s="16">
        <f>IF(COUNTA(A12:D12)=0,"",IF(OR(B12="",C12="",D12=""),"حقول ناقصة","مكتمل"))</f>
        <v/>
      </c>
    </row>
    <row r="13">
      <c r="A13" s="4" t="n"/>
      <c r="B13" s="4" t="n"/>
      <c r="C13" s="32" t="n"/>
      <c r="D13" s="32" t="n"/>
      <c r="E13" s="33">
        <f>IF(OR(C13="",D13=""),"",C13-D13)</f>
        <v/>
      </c>
      <c r="F13" s="18">
        <f>IF(OR(C13="",C13=0,D13=""),"",D13/C13)</f>
        <v/>
      </c>
      <c r="G13" s="16">
        <f>IF(COUNTA(A13:D13)=0,"",IF(OR(B13="",C13="",D13=""),"حقول ناقصة","مكتمل"))</f>
        <v/>
      </c>
    </row>
    <row r="14">
      <c r="A14" s="4" t="n"/>
      <c r="B14" s="4" t="n"/>
      <c r="C14" s="32" t="n"/>
      <c r="D14" s="32" t="n"/>
      <c r="E14" s="33">
        <f>IF(OR(C14="",D14=""),"",C14-D14)</f>
        <v/>
      </c>
      <c r="F14" s="18">
        <f>IF(OR(C14="",C14=0,D14=""),"",D14/C14)</f>
        <v/>
      </c>
      <c r="G14" s="16">
        <f>IF(COUNTA(A14:D14)=0,"",IF(OR(B14="",C14="",D14=""),"حقول ناقصة","مكتمل"))</f>
        <v/>
      </c>
    </row>
    <row r="15">
      <c r="A15" s="4" t="n"/>
      <c r="B15" s="4" t="n"/>
      <c r="C15" s="32" t="n"/>
      <c r="D15" s="32" t="n"/>
      <c r="E15" s="33">
        <f>IF(OR(C15="",D15=""),"",C15-D15)</f>
        <v/>
      </c>
      <c r="F15" s="18">
        <f>IF(OR(C15="",C15=0,D15=""),"",D15/C15)</f>
        <v/>
      </c>
      <c r="G15" s="16">
        <f>IF(COUNTA(A15:D15)=0,"",IF(OR(B15="",C15="",D15=""),"حقول ناقصة","مكتمل"))</f>
        <v/>
      </c>
    </row>
    <row r="16">
      <c r="A16" s="4" t="n"/>
      <c r="B16" s="4" t="n"/>
      <c r="C16" s="32" t="n"/>
      <c r="D16" s="32" t="n"/>
      <c r="E16" s="33">
        <f>IF(OR(C16="",D16=""),"",C16-D16)</f>
        <v/>
      </c>
      <c r="F16" s="18">
        <f>IF(OR(C16="",C16=0,D16=""),"",D16/C16)</f>
        <v/>
      </c>
      <c r="G16" s="16">
        <f>IF(COUNTA(A16:D16)=0,"",IF(OR(B16="",C16="",D16=""),"حقول ناقصة","مكتمل"))</f>
        <v/>
      </c>
    </row>
    <row r="17">
      <c r="A17" s="4" t="n"/>
      <c r="B17" s="4" t="n"/>
      <c r="C17" s="32" t="n"/>
      <c r="D17" s="32" t="n"/>
      <c r="E17" s="33">
        <f>IF(OR(C17="",D17=""),"",C17-D17)</f>
        <v/>
      </c>
      <c r="F17" s="18">
        <f>IF(OR(C17="",C17=0,D17=""),"",D17/C17)</f>
        <v/>
      </c>
      <c r="G17" s="16">
        <f>IF(COUNTA(A17:D17)=0,"",IF(OR(B17="",C17="",D17=""),"حقول ناقصة","مكتمل"))</f>
        <v/>
      </c>
    </row>
    <row r="18">
      <c r="A18" s="4" t="n"/>
      <c r="B18" s="4" t="n"/>
      <c r="C18" s="32" t="n"/>
      <c r="D18" s="32" t="n"/>
      <c r="E18" s="33">
        <f>IF(OR(C18="",D18=""),"",C18-D18)</f>
        <v/>
      </c>
      <c r="F18" s="18">
        <f>IF(OR(C18="",C18=0,D18=""),"",D18/C18)</f>
        <v/>
      </c>
      <c r="G18" s="16">
        <f>IF(COUNTA(A18:D18)=0,"",IF(OR(B18="",C18="",D18=""),"حقول ناقصة","مكتمل"))</f>
        <v/>
      </c>
    </row>
    <row r="19">
      <c r="A19" s="34" t="inlineStr">
        <is>
          <t>المجموع</t>
        </is>
      </c>
      <c r="B19" s="34" t="n"/>
      <c r="C19" s="34">
        <f>SUM(C7:C18)</f>
        <v/>
      </c>
      <c r="D19" s="34">
        <f>SUM(D7:D18)</f>
        <v/>
      </c>
      <c r="E19" s="34">
        <f>IF(OR(C19=0,COUNTIF(G7:G18,"حقول ناقصة")&gt;0),"",C19-D19)</f>
        <v/>
      </c>
      <c r="F19" s="28">
        <f>IF(OR(C19=0,COUNTIF(G7:G18,"حقول ناقصة")&gt;0),"",D19/C19)</f>
        <v/>
      </c>
      <c r="G19">
        <f>IF(COUNTIF(G7:G18,"حقول ناقصة")&gt;0,"المجموع ناقص","")</f>
        <v/>
      </c>
    </row>
    <row r="21">
      <c r="A21" s="6" t="inlineStr">
        <is>
          <t>ملاحظات النموذج الرسمي</t>
        </is>
      </c>
    </row>
    <row r="22">
      <c r="A22" s="5" t="inlineStr">
        <is>
          <t>(١) يجب تحديد مصروفات الجهاز تحت الأبواب الخاصة به فقط، وللجهاز أن يشير إلى غيرها من المصروفات أو المعاملات على الأصول غير المالية إذا استدعى الأمر</t>
        </is>
      </c>
    </row>
    <row r="23">
      <c r="A23" s="5" t="inlineStr">
        <is>
          <t>الأبواب الثمانية الحالية: (تعويضات العاملين، واستخدام السلع والخدمات، واستهلاك رأس المال الثابت، ونفقات التمويل، والإعانات، والمنح، والمنافع الاجتماعية، وأخرى)</t>
        </is>
      </c>
    </row>
    <row r="24">
      <c r="A24" s="5" t="inlineStr">
        <is>
          <t>الأصول غير المالية: (الأصول غير المنتجة، والنفائس، والمخزونات، والأصول الثابتة)</t>
        </is>
      </c>
    </row>
    <row r="26">
      <c r="A26" s="6" t="inlineStr">
        <is>
          <t>من لوائح</t>
        </is>
      </c>
    </row>
    <row r="27">
      <c r="A27" s="5" t="inlineStr">
        <is>
          <t>الوفر = المعتمد − المنصرف، والنسبة = المنصرف ÷ المعتمد.</t>
        </is>
      </c>
    </row>
  </sheetData>
  <mergeCells count="1">
    <mergeCell ref="A5:B5"/>
  </mergeCells>
  <conditionalFormatting sqref="G7:G18">
    <cfRule type="expression" priority="1" dxfId="0">
      <formula>AND(G7&lt;&gt;"",G7&lt;&gt;"مكتمل")</formula>
    </cfRule>
    <cfRule type="cellIs" priority="2" operator="equal" dxfId="3">
      <formula>"مكتمل"</formula>
    </cfRule>
  </conditionalFormatting>
  <dataValidations count="1">
    <dataValidation sqref="B7:B18" showDropDown="0" showInputMessage="0" showErrorMessage="0" allowBlank="1" errorTitle="قيمة غير معروفة" error="اختر من القائمة." type="list">
      <formula1>"تعويضات العاملين,استخدام السلع والخدمات,استهلاك رأس المال الثابت,نفقات التمويل,الإعانات,المنح,المنافع الاجتماعية,أخرى"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&amp;Cلوائح · lawaeh.com · 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4" customWidth="1" min="4" max="4"/>
    <col width="12" customWidth="1" min="5" max="5"/>
  </cols>
  <sheetData>
    <row r="1">
      <c r="A1" s="13">
        <f>"نموذج رقم (١٠): الإيرادات التقديرية والفعلية للجهاز العام للعام المالي: "&amp;IF(البداية!$C$6="","…",البداية!$C$6)&amp;" هـ"</f>
        <v/>
      </c>
    </row>
    <row r="2">
      <c r="A2" s="14">
        <f>IF(البداية!$C$5="","اسم الجهاز العام",البداية!$C$5)&amp;" · دليل إعداد التقارير السنوية للأجهزة العامة (قرار مجلس الوزراء 233)"</f>
        <v/>
      </c>
    </row>
    <row r="3">
      <c r="A3" s="5" t="inlineStr">
        <is>
          <t>الخلايا الصفراء للإدخال، والرمادية تحسب تلقائياً. الأعمدة الخضراء من النموذج الرسمي بترتيبه، والبنية أعمدة مساعدة من لوائح.</t>
        </is>
      </c>
    </row>
    <row r="5" ht="42" customHeight="1">
      <c r="A5" s="7" t="inlineStr">
        <is>
          <t>الحسابات الرئيسة</t>
        </is>
      </c>
      <c r="B5" s="7" t="inlineStr">
        <is>
          <t>الإيراد التقديري</t>
        </is>
      </c>
      <c r="C5" s="7" t="inlineStr">
        <is>
          <t>الإيراد الفعلي</t>
        </is>
      </c>
      <c r="D5" s="7" t="inlineStr">
        <is>
          <t>النسبة (%)</t>
        </is>
      </c>
      <c r="E5" s="15" t="inlineStr">
        <is>
          <t>تدقيق</t>
        </is>
      </c>
    </row>
    <row r="6">
      <c r="A6" s="4" t="n"/>
      <c r="B6" s="32" t="n"/>
      <c r="C6" s="32" t="n"/>
      <c r="D6" s="18">
        <f>IF(OR(B6="",B6=0,C6=""),"",C6/B6)</f>
        <v/>
      </c>
      <c r="E6" s="16">
        <f>IF(COUNTA(A6:C6)=0,"",IF(OR(A6="",B6="",C6=""),"حقول ناقصة","مكتمل"))</f>
        <v/>
      </c>
    </row>
    <row r="7">
      <c r="A7" s="4" t="n"/>
      <c r="B7" s="32" t="n"/>
      <c r="C7" s="32" t="n"/>
      <c r="D7" s="18">
        <f>IF(OR(B7="",B7=0,C7=""),"",C7/B7)</f>
        <v/>
      </c>
      <c r="E7" s="16">
        <f>IF(COUNTA(A7:C7)=0,"",IF(OR(A7="",B7="",C7=""),"حقول ناقصة","مكتمل"))</f>
        <v/>
      </c>
    </row>
    <row r="8">
      <c r="A8" s="4" t="n"/>
      <c r="B8" s="32" t="n"/>
      <c r="C8" s="32" t="n"/>
      <c r="D8" s="18">
        <f>IF(OR(B8="",B8=0,C8=""),"",C8/B8)</f>
        <v/>
      </c>
      <c r="E8" s="16">
        <f>IF(COUNTA(A8:C8)=0,"",IF(OR(A8="",B8="",C8=""),"حقول ناقصة","مكتمل"))</f>
        <v/>
      </c>
    </row>
    <row r="9">
      <c r="A9" s="4" t="n"/>
      <c r="B9" s="32" t="n"/>
      <c r="C9" s="32" t="n"/>
      <c r="D9" s="18">
        <f>IF(OR(B9="",B9=0,C9=""),"",C9/B9)</f>
        <v/>
      </c>
      <c r="E9" s="16">
        <f>IF(COUNTA(A9:C9)=0,"",IF(OR(A9="",B9="",C9=""),"حقول ناقصة","مكتمل"))</f>
        <v/>
      </c>
    </row>
    <row r="10">
      <c r="A10" s="4" t="n"/>
      <c r="B10" s="32" t="n"/>
      <c r="C10" s="32" t="n"/>
      <c r="D10" s="18">
        <f>IF(OR(B10="",B10=0,C10=""),"",C10/B10)</f>
        <v/>
      </c>
      <c r="E10" s="16">
        <f>IF(COUNTA(A10:C10)=0,"",IF(OR(A10="",B10="",C10=""),"حقول ناقصة","مكتمل"))</f>
        <v/>
      </c>
    </row>
    <row r="11">
      <c r="A11" s="4" t="n"/>
      <c r="B11" s="32" t="n"/>
      <c r="C11" s="32" t="n"/>
      <c r="D11" s="18">
        <f>IF(OR(B11="",B11=0,C11=""),"",C11/B11)</f>
        <v/>
      </c>
      <c r="E11" s="16">
        <f>IF(COUNTA(A11:C11)=0,"",IF(OR(A11="",B11="",C11=""),"حقول ناقصة","مكتمل"))</f>
        <v/>
      </c>
    </row>
    <row r="12">
      <c r="A12" s="4" t="n"/>
      <c r="B12" s="32" t="n"/>
      <c r="C12" s="32" t="n"/>
      <c r="D12" s="18">
        <f>IF(OR(B12="",B12=0,C12=""),"",C12/B12)</f>
        <v/>
      </c>
      <c r="E12" s="16">
        <f>IF(COUNTA(A12:C12)=0,"",IF(OR(A12="",B12="",C12=""),"حقول ناقصة","مكتمل"))</f>
        <v/>
      </c>
    </row>
    <row r="13">
      <c r="A13" s="4" t="n"/>
      <c r="B13" s="32" t="n"/>
      <c r="C13" s="32" t="n"/>
      <c r="D13" s="18">
        <f>IF(OR(B13="",B13=0,C13=""),"",C13/B13)</f>
        <v/>
      </c>
      <c r="E13" s="16">
        <f>IF(COUNTA(A13:C13)=0,"",IF(OR(A13="",B13="",C13=""),"حقول ناقصة","مكتمل"))</f>
        <v/>
      </c>
    </row>
    <row r="14">
      <c r="A14" s="4" t="n"/>
      <c r="B14" s="32" t="n"/>
      <c r="C14" s="32" t="n"/>
      <c r="D14" s="18">
        <f>IF(OR(B14="",B14=0,C14=""),"",C14/B14)</f>
        <v/>
      </c>
      <c r="E14" s="16">
        <f>IF(COUNTA(A14:C14)=0,"",IF(OR(A14="",B14="",C14=""),"حقول ناقصة","مكتمل"))</f>
        <v/>
      </c>
    </row>
    <row r="15">
      <c r="A15" s="4" t="n"/>
      <c r="B15" s="32" t="n"/>
      <c r="C15" s="32" t="n"/>
      <c r="D15" s="18">
        <f>IF(OR(B15="",B15=0,C15=""),"",C15/B15)</f>
        <v/>
      </c>
      <c r="E15" s="16">
        <f>IF(COUNTA(A15:C15)=0,"",IF(OR(A15="",B15="",C15=""),"حقول ناقصة","مكتمل"))</f>
        <v/>
      </c>
    </row>
    <row r="16">
      <c r="A16" s="4" t="n"/>
      <c r="B16" s="32" t="n"/>
      <c r="C16" s="32" t="n"/>
      <c r="D16" s="18">
        <f>IF(OR(B16="",B16=0,C16=""),"",C16/B16)</f>
        <v/>
      </c>
      <c r="E16" s="16">
        <f>IF(COUNTA(A16:C16)=0,"",IF(OR(A16="",B16="",C16=""),"حقول ناقصة","مكتمل"))</f>
        <v/>
      </c>
    </row>
    <row r="17">
      <c r="A17" s="4" t="n"/>
      <c r="B17" s="32" t="n"/>
      <c r="C17" s="32" t="n"/>
      <c r="D17" s="18">
        <f>IF(OR(B17="",B17=0,C17=""),"",C17/B17)</f>
        <v/>
      </c>
      <c r="E17" s="16">
        <f>IF(COUNTA(A17:C17)=0,"",IF(OR(A17="",B17="",C17=""),"حقول ناقصة","مكتمل"))</f>
        <v/>
      </c>
    </row>
    <row r="18">
      <c r="A18" s="34" t="inlineStr">
        <is>
          <t>المجموع</t>
        </is>
      </c>
      <c r="B18" s="34">
        <f>SUM(B6:B17)</f>
        <v/>
      </c>
      <c r="C18" s="34">
        <f>SUM(C6:C17)</f>
        <v/>
      </c>
      <c r="D18" s="28">
        <f>IF(OR(B18=0,COUNTIF(E6:E17,"حقول ناقصة")&gt;0),"",C18/B18)</f>
        <v/>
      </c>
      <c r="E18">
        <f>IF(COUNTIF(E6:E17,"حقول ناقصة")&gt;0,"المجموع ناقص","")</f>
        <v/>
      </c>
    </row>
    <row r="20">
      <c r="A20" s="6" t="inlineStr">
        <is>
          <t>ملاحظات النموذج الرسمي</t>
        </is>
      </c>
    </row>
    <row r="22">
      <c r="A22" s="6" t="inlineStr">
        <is>
          <t>من لوائح</t>
        </is>
      </c>
    </row>
    <row r="23">
      <c r="A23" s="5" t="inlineStr">
        <is>
          <t>النسبة = الإيراد الفعلي ÷ الإيراد التقديري.</t>
        </is>
      </c>
    </row>
  </sheetData>
  <conditionalFormatting sqref="E6:E17">
    <cfRule type="expression" priority="1" dxfId="0">
      <formula>AND(E6&lt;&gt;"",E6&lt;&gt;"مكتمل")</formula>
    </cfRule>
    <cfRule type="cellIs" priority="2" operator="equal" dxfId="3">
      <formula>"مكتمل"</formula>
    </cfRule>
  </conditionalFormatting>
  <printOptions horizontalCentered="1"/>
  <pageMargins left="0.75" right="0.75" top="1" bottom="1" header="0.5" footer="0.5"/>
  <pageSetup orientation="landscape" fitToHeight="0" fitToWidth="1"/>
  <headerFooter>
    <oddHeader/>
    <oddFooter>&amp;Cلوائح · lawaeh.com · &amp;P /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24" customWidth="1" min="3" max="3"/>
    <col width="14" customWidth="1" min="4" max="4"/>
    <col width="13" customWidth="1" min="5" max="5"/>
    <col width="13" customWidth="1" min="6" max="6"/>
    <col width="13" customWidth="1" min="7" max="7"/>
    <col width="10" customWidth="1" min="8" max="8"/>
    <col width="16" customWidth="1" min="9" max="9"/>
    <col width="20" customWidth="1" min="10" max="10"/>
    <col width="10" customWidth="1" min="11" max="11"/>
    <col width="12" customWidth="1" min="12" max="12"/>
  </cols>
  <sheetData>
    <row r="1">
      <c r="A1" s="13">
        <f>"نموذج رقم (١١): عقود المشروعات الموقعة وسير العمل فيها للعام المالي: "&amp;IF(البداية!$C$6="","…",البداية!$C$6)&amp;" هـ"</f>
        <v/>
      </c>
    </row>
    <row r="2">
      <c r="A2" s="14">
        <f>IF(البداية!$C$5="","اسم الجهاز العام",البداية!$C$5)&amp;" · دليل إعداد التقارير السنوية للأجهزة العامة (قرار مجلس الوزراء 233)"</f>
        <v/>
      </c>
    </row>
    <row r="3">
      <c r="A3" s="5" t="inlineStr">
        <is>
          <t>الخلايا الصفراء للإدخال، والرمادية تحسب تلقائياً. الأعمدة الخضراء من النموذج الرسمي بترتيبه، والبنية أعمدة مساعدة من لوائح.</t>
        </is>
      </c>
    </row>
    <row r="5" ht="42" customHeight="1">
      <c r="A5" s="7" t="inlineStr">
        <is>
          <t>اسم/رقم العقد</t>
        </is>
      </c>
      <c r="B5" s="7" t="inlineStr">
        <is>
          <t>نوع العقد</t>
        </is>
      </c>
      <c r="C5" s="7" t="inlineStr">
        <is>
          <t>اسم المقاول/المنفذ</t>
        </is>
      </c>
      <c r="D5" s="7" t="inlineStr">
        <is>
          <t>الجنسية (الشركة المنفذة)</t>
        </is>
      </c>
      <c r="E5" s="7" t="inlineStr">
        <is>
          <t>تاريخ الترسية</t>
        </is>
      </c>
      <c r="F5" s="7" t="inlineStr">
        <is>
          <t>تاريخ التوقيع</t>
        </is>
      </c>
      <c r="G5" s="7" t="inlineStr">
        <is>
          <t>تاريخ التسليم</t>
        </is>
      </c>
      <c r="H5" s="7" t="inlineStr">
        <is>
          <t>المدة (شهر)</t>
        </is>
      </c>
      <c r="I5" s="7" t="inlineStr">
        <is>
          <t>التكلفة (ريال سعودي)</t>
        </is>
      </c>
      <c r="J5" s="7" t="inlineStr">
        <is>
          <t>الموقع</t>
        </is>
      </c>
      <c r="K5" s="7" t="inlineStr">
        <is>
          <t>التنفيذ (%)</t>
        </is>
      </c>
      <c r="L5" s="15" t="inlineStr">
        <is>
          <t>تدقيق</t>
        </is>
      </c>
    </row>
    <row r="6">
      <c r="A6" s="4" t="n"/>
      <c r="B6" s="4" t="n"/>
      <c r="C6" s="4" t="n"/>
      <c r="D6" s="4" t="n"/>
      <c r="E6" s="35" t="n"/>
      <c r="F6" s="35" t="n"/>
      <c r="G6" s="35" t="n"/>
      <c r="H6" s="36" t="n"/>
      <c r="I6" s="32" t="n"/>
      <c r="J6" s="4" t="n"/>
      <c r="K6" s="19" t="n"/>
      <c r="L6" s="16">
        <f>IF(COUNTA(A6:K6)=0,"",IF(OR(A6="",B6="",C6="",F6="",I6="",K6=""),"حقول ناقصة","مكتمل"))</f>
        <v/>
      </c>
    </row>
    <row r="7">
      <c r="A7" s="4" t="n"/>
      <c r="B7" s="4" t="n"/>
      <c r="C7" s="4" t="n"/>
      <c r="D7" s="4" t="n"/>
      <c r="E7" s="35" t="n"/>
      <c r="F7" s="35" t="n"/>
      <c r="G7" s="35" t="n"/>
      <c r="H7" s="36" t="n"/>
      <c r="I7" s="32" t="n"/>
      <c r="J7" s="4" t="n"/>
      <c r="K7" s="19" t="n"/>
      <c r="L7" s="16">
        <f>IF(COUNTA(A7:K7)=0,"",IF(OR(A7="",B7="",C7="",F7="",I7="",K7=""),"حقول ناقصة","مكتمل"))</f>
        <v/>
      </c>
    </row>
    <row r="8">
      <c r="A8" s="4" t="n"/>
      <c r="B8" s="4" t="n"/>
      <c r="C8" s="4" t="n"/>
      <c r="D8" s="4" t="n"/>
      <c r="E8" s="35" t="n"/>
      <c r="F8" s="35" t="n"/>
      <c r="G8" s="35" t="n"/>
      <c r="H8" s="36" t="n"/>
      <c r="I8" s="32" t="n"/>
      <c r="J8" s="4" t="n"/>
      <c r="K8" s="19" t="n"/>
      <c r="L8" s="16">
        <f>IF(COUNTA(A8:K8)=0,"",IF(OR(A8="",B8="",C8="",F8="",I8="",K8=""),"حقول ناقصة","مكتمل"))</f>
        <v/>
      </c>
    </row>
    <row r="9">
      <c r="A9" s="4" t="n"/>
      <c r="B9" s="4" t="n"/>
      <c r="C9" s="4" t="n"/>
      <c r="D9" s="4" t="n"/>
      <c r="E9" s="35" t="n"/>
      <c r="F9" s="35" t="n"/>
      <c r="G9" s="35" t="n"/>
      <c r="H9" s="36" t="n"/>
      <c r="I9" s="32" t="n"/>
      <c r="J9" s="4" t="n"/>
      <c r="K9" s="19" t="n"/>
      <c r="L9" s="16">
        <f>IF(COUNTA(A9:K9)=0,"",IF(OR(A9="",B9="",C9="",F9="",I9="",K9=""),"حقول ناقصة","مكتمل"))</f>
        <v/>
      </c>
    </row>
    <row r="10">
      <c r="A10" s="4" t="n"/>
      <c r="B10" s="4" t="n"/>
      <c r="C10" s="4" t="n"/>
      <c r="D10" s="4" t="n"/>
      <c r="E10" s="35" t="n"/>
      <c r="F10" s="35" t="n"/>
      <c r="G10" s="35" t="n"/>
      <c r="H10" s="36" t="n"/>
      <c r="I10" s="32" t="n"/>
      <c r="J10" s="4" t="n"/>
      <c r="K10" s="19" t="n"/>
      <c r="L10" s="16">
        <f>IF(COUNTA(A10:K10)=0,"",IF(OR(A10="",B10="",C10="",F10="",I10="",K10=""),"حقول ناقصة","مكتمل"))</f>
        <v/>
      </c>
    </row>
    <row r="11">
      <c r="A11" s="4" t="n"/>
      <c r="B11" s="4" t="n"/>
      <c r="C11" s="4" t="n"/>
      <c r="D11" s="4" t="n"/>
      <c r="E11" s="35" t="n"/>
      <c r="F11" s="35" t="n"/>
      <c r="G11" s="35" t="n"/>
      <c r="H11" s="36" t="n"/>
      <c r="I11" s="32" t="n"/>
      <c r="J11" s="4" t="n"/>
      <c r="K11" s="19" t="n"/>
      <c r="L11" s="16">
        <f>IF(COUNTA(A11:K11)=0,"",IF(OR(A11="",B11="",C11="",F11="",I11="",K11=""),"حقول ناقصة","مكتمل"))</f>
        <v/>
      </c>
    </row>
    <row r="12">
      <c r="A12" s="4" t="n"/>
      <c r="B12" s="4" t="n"/>
      <c r="C12" s="4" t="n"/>
      <c r="D12" s="4" t="n"/>
      <c r="E12" s="35" t="n"/>
      <c r="F12" s="35" t="n"/>
      <c r="G12" s="35" t="n"/>
      <c r="H12" s="36" t="n"/>
      <c r="I12" s="32" t="n"/>
      <c r="J12" s="4" t="n"/>
      <c r="K12" s="19" t="n"/>
      <c r="L12" s="16">
        <f>IF(COUNTA(A12:K12)=0,"",IF(OR(A12="",B12="",C12="",F12="",I12="",K12=""),"حقول ناقصة","مكتمل"))</f>
        <v/>
      </c>
    </row>
    <row r="13">
      <c r="A13" s="4" t="n"/>
      <c r="B13" s="4" t="n"/>
      <c r="C13" s="4" t="n"/>
      <c r="D13" s="4" t="n"/>
      <c r="E13" s="35" t="n"/>
      <c r="F13" s="35" t="n"/>
      <c r="G13" s="35" t="n"/>
      <c r="H13" s="36" t="n"/>
      <c r="I13" s="32" t="n"/>
      <c r="J13" s="4" t="n"/>
      <c r="K13" s="19" t="n"/>
      <c r="L13" s="16">
        <f>IF(COUNTA(A13:K13)=0,"",IF(OR(A13="",B13="",C13="",F13="",I13="",K13=""),"حقول ناقصة","مكتمل"))</f>
        <v/>
      </c>
    </row>
    <row r="14">
      <c r="A14" s="4" t="n"/>
      <c r="B14" s="4" t="n"/>
      <c r="C14" s="4" t="n"/>
      <c r="D14" s="4" t="n"/>
      <c r="E14" s="35" t="n"/>
      <c r="F14" s="35" t="n"/>
      <c r="G14" s="35" t="n"/>
      <c r="H14" s="36" t="n"/>
      <c r="I14" s="32" t="n"/>
      <c r="J14" s="4" t="n"/>
      <c r="K14" s="19" t="n"/>
      <c r="L14" s="16">
        <f>IF(COUNTA(A14:K14)=0,"",IF(OR(A14="",B14="",C14="",F14="",I14="",K14=""),"حقول ناقصة","مكتمل"))</f>
        <v/>
      </c>
    </row>
    <row r="15">
      <c r="A15" s="4" t="n"/>
      <c r="B15" s="4" t="n"/>
      <c r="C15" s="4" t="n"/>
      <c r="D15" s="4" t="n"/>
      <c r="E15" s="35" t="n"/>
      <c r="F15" s="35" t="n"/>
      <c r="G15" s="35" t="n"/>
      <c r="H15" s="36" t="n"/>
      <c r="I15" s="32" t="n"/>
      <c r="J15" s="4" t="n"/>
      <c r="K15" s="19" t="n"/>
      <c r="L15" s="16">
        <f>IF(COUNTA(A15:K15)=0,"",IF(OR(A15="",B15="",C15="",F15="",I15="",K15=""),"حقول ناقصة","مكتمل"))</f>
        <v/>
      </c>
    </row>
    <row r="16">
      <c r="A16" s="4" t="n"/>
      <c r="B16" s="4" t="n"/>
      <c r="C16" s="4" t="n"/>
      <c r="D16" s="4" t="n"/>
      <c r="E16" s="35" t="n"/>
      <c r="F16" s="35" t="n"/>
      <c r="G16" s="35" t="n"/>
      <c r="H16" s="36" t="n"/>
      <c r="I16" s="32" t="n"/>
      <c r="J16" s="4" t="n"/>
      <c r="K16" s="19" t="n"/>
      <c r="L16" s="16">
        <f>IF(COUNTA(A16:K16)=0,"",IF(OR(A16="",B16="",C16="",F16="",I16="",K16=""),"حقول ناقصة","مكتمل"))</f>
        <v/>
      </c>
    </row>
    <row r="17">
      <c r="A17" s="4" t="n"/>
      <c r="B17" s="4" t="n"/>
      <c r="C17" s="4" t="n"/>
      <c r="D17" s="4" t="n"/>
      <c r="E17" s="35" t="n"/>
      <c r="F17" s="35" t="n"/>
      <c r="G17" s="35" t="n"/>
      <c r="H17" s="36" t="n"/>
      <c r="I17" s="32" t="n"/>
      <c r="J17" s="4" t="n"/>
      <c r="K17" s="19" t="n"/>
      <c r="L17" s="16">
        <f>IF(COUNTA(A17:K17)=0,"",IF(OR(A17="",B17="",C17="",F17="",I17="",K17=""),"حقول ناقصة","مكتمل"))</f>
        <v/>
      </c>
    </row>
    <row r="18">
      <c r="A18" s="4" t="n"/>
      <c r="B18" s="4" t="n"/>
      <c r="C18" s="4" t="n"/>
      <c r="D18" s="4" t="n"/>
      <c r="E18" s="35" t="n"/>
      <c r="F18" s="35" t="n"/>
      <c r="G18" s="35" t="n"/>
      <c r="H18" s="36" t="n"/>
      <c r="I18" s="32" t="n"/>
      <c r="J18" s="4" t="n"/>
      <c r="K18" s="19" t="n"/>
      <c r="L18" s="16">
        <f>IF(COUNTA(A18:K18)=0,"",IF(OR(A18="",B18="",C18="",F18="",I18="",K18=""),"حقول ناقصة","مكتمل"))</f>
        <v/>
      </c>
    </row>
    <row r="19">
      <c r="A19" s="4" t="n"/>
      <c r="B19" s="4" t="n"/>
      <c r="C19" s="4" t="n"/>
      <c r="D19" s="4" t="n"/>
      <c r="E19" s="35" t="n"/>
      <c r="F19" s="35" t="n"/>
      <c r="G19" s="35" t="n"/>
      <c r="H19" s="36" t="n"/>
      <c r="I19" s="32" t="n"/>
      <c r="J19" s="4" t="n"/>
      <c r="K19" s="19" t="n"/>
      <c r="L19" s="16">
        <f>IF(COUNTA(A19:K19)=0,"",IF(OR(A19="",B19="",C19="",F19="",I19="",K19=""),"حقول ناقصة","مكتمل"))</f>
        <v/>
      </c>
    </row>
    <row r="20">
      <c r="A20" s="4" t="n"/>
      <c r="B20" s="4" t="n"/>
      <c r="C20" s="4" t="n"/>
      <c r="D20" s="4" t="n"/>
      <c r="E20" s="35" t="n"/>
      <c r="F20" s="35" t="n"/>
      <c r="G20" s="35" t="n"/>
      <c r="H20" s="36" t="n"/>
      <c r="I20" s="32" t="n"/>
      <c r="J20" s="4" t="n"/>
      <c r="K20" s="19" t="n"/>
      <c r="L20" s="16">
        <f>IF(COUNTA(A20:K20)=0,"",IF(OR(A20="",B20="",C20="",F20="",I20="",K20=""),"حقول ناقصة","مكتمل"))</f>
        <v/>
      </c>
    </row>
    <row r="21">
      <c r="A21" s="4" t="n"/>
      <c r="B21" s="4" t="n"/>
      <c r="C21" s="4" t="n"/>
      <c r="D21" s="4" t="n"/>
      <c r="E21" s="35" t="n"/>
      <c r="F21" s="35" t="n"/>
      <c r="G21" s="35" t="n"/>
      <c r="H21" s="36" t="n"/>
      <c r="I21" s="32" t="n"/>
      <c r="J21" s="4" t="n"/>
      <c r="K21" s="19" t="n"/>
      <c r="L21" s="16">
        <f>IF(COUNTA(A21:K21)=0,"",IF(OR(A21="",B21="",C21="",F21="",I21="",K21=""),"حقول ناقصة","مكتمل"))</f>
        <v/>
      </c>
    </row>
    <row r="22">
      <c r="A22" s="4" t="n"/>
      <c r="B22" s="4" t="n"/>
      <c r="C22" s="4" t="n"/>
      <c r="D22" s="4" t="n"/>
      <c r="E22" s="35" t="n"/>
      <c r="F22" s="35" t="n"/>
      <c r="G22" s="35" t="n"/>
      <c r="H22" s="36" t="n"/>
      <c r="I22" s="32" t="n"/>
      <c r="J22" s="4" t="n"/>
      <c r="K22" s="19" t="n"/>
      <c r="L22" s="16">
        <f>IF(COUNTA(A22:K22)=0,"",IF(OR(A22="",B22="",C22="",F22="",I22="",K22=""),"حقول ناقصة","مكتمل"))</f>
        <v/>
      </c>
    </row>
    <row r="23">
      <c r="A23" s="4" t="n"/>
      <c r="B23" s="4" t="n"/>
      <c r="C23" s="4" t="n"/>
      <c r="D23" s="4" t="n"/>
      <c r="E23" s="35" t="n"/>
      <c r="F23" s="35" t="n"/>
      <c r="G23" s="35" t="n"/>
      <c r="H23" s="36" t="n"/>
      <c r="I23" s="32" t="n"/>
      <c r="J23" s="4" t="n"/>
      <c r="K23" s="19" t="n"/>
      <c r="L23" s="16">
        <f>IF(COUNTA(A23:K23)=0,"",IF(OR(A23="",B23="",C23="",F23="",I23="",K23=""),"حقول ناقصة","مكتمل"))</f>
        <v/>
      </c>
    </row>
    <row r="24">
      <c r="A24" s="4" t="n"/>
      <c r="B24" s="4" t="n"/>
      <c r="C24" s="4" t="n"/>
      <c r="D24" s="4" t="n"/>
      <c r="E24" s="35" t="n"/>
      <c r="F24" s="35" t="n"/>
      <c r="G24" s="35" t="n"/>
      <c r="H24" s="36" t="n"/>
      <c r="I24" s="32" t="n"/>
      <c r="J24" s="4" t="n"/>
      <c r="K24" s="19" t="n"/>
      <c r="L24" s="16">
        <f>IF(COUNTA(A24:K24)=0,"",IF(OR(A24="",B24="",C24="",F24="",I24="",K24=""),"حقول ناقصة","مكتمل"))</f>
        <v/>
      </c>
    </row>
    <row r="25">
      <c r="A25" s="4" t="n"/>
      <c r="B25" s="4" t="n"/>
      <c r="C25" s="4" t="n"/>
      <c r="D25" s="4" t="n"/>
      <c r="E25" s="35" t="n"/>
      <c r="F25" s="35" t="n"/>
      <c r="G25" s="35" t="n"/>
      <c r="H25" s="36" t="n"/>
      <c r="I25" s="32" t="n"/>
      <c r="J25" s="4" t="n"/>
      <c r="K25" s="19" t="n"/>
      <c r="L25" s="16">
        <f>IF(COUNTA(A25:K25)=0,"",IF(OR(A25="",B25="",C25="",F25="",I25="",K25=""),"حقول ناقصة","مكتمل"))</f>
        <v/>
      </c>
    </row>
    <row r="26">
      <c r="A26" s="4" t="n"/>
      <c r="B26" s="4" t="n"/>
      <c r="C26" s="4" t="n"/>
      <c r="D26" s="4" t="n"/>
      <c r="E26" s="35" t="n"/>
      <c r="F26" s="35" t="n"/>
      <c r="G26" s="35" t="n"/>
      <c r="H26" s="36" t="n"/>
      <c r="I26" s="32" t="n"/>
      <c r="J26" s="4" t="n"/>
      <c r="K26" s="19" t="n"/>
      <c r="L26" s="16">
        <f>IF(COUNTA(A26:K26)=0,"",IF(OR(A26="",B26="",C26="",F26="",I26="",K26=""),"حقول ناقصة","مكتمل"))</f>
        <v/>
      </c>
    </row>
    <row r="27">
      <c r="A27" s="4" t="n"/>
      <c r="B27" s="4" t="n"/>
      <c r="C27" s="4" t="n"/>
      <c r="D27" s="4" t="n"/>
      <c r="E27" s="35" t="n"/>
      <c r="F27" s="35" t="n"/>
      <c r="G27" s="35" t="n"/>
      <c r="H27" s="36" t="n"/>
      <c r="I27" s="32" t="n"/>
      <c r="J27" s="4" t="n"/>
      <c r="K27" s="19" t="n"/>
      <c r="L27" s="16">
        <f>IF(COUNTA(A27:K27)=0,"",IF(OR(A27="",B27="",C27="",F27="",I27="",K27=""),"حقول ناقصة","مكتمل"))</f>
        <v/>
      </c>
    </row>
    <row r="28">
      <c r="A28" s="4" t="n"/>
      <c r="B28" s="4" t="n"/>
      <c r="C28" s="4" t="n"/>
      <c r="D28" s="4" t="n"/>
      <c r="E28" s="35" t="n"/>
      <c r="F28" s="35" t="n"/>
      <c r="G28" s="35" t="n"/>
      <c r="H28" s="36" t="n"/>
      <c r="I28" s="32" t="n"/>
      <c r="J28" s="4" t="n"/>
      <c r="K28" s="19" t="n"/>
      <c r="L28" s="16">
        <f>IF(COUNTA(A28:K28)=0,"",IF(OR(A28="",B28="",C28="",F28="",I28="",K28=""),"حقول ناقصة","مكتمل"))</f>
        <v/>
      </c>
    </row>
    <row r="29">
      <c r="A29" s="4" t="n"/>
      <c r="B29" s="4" t="n"/>
      <c r="C29" s="4" t="n"/>
      <c r="D29" s="4" t="n"/>
      <c r="E29" s="35" t="n"/>
      <c r="F29" s="35" t="n"/>
      <c r="G29" s="35" t="n"/>
      <c r="H29" s="36" t="n"/>
      <c r="I29" s="32" t="n"/>
      <c r="J29" s="4" t="n"/>
      <c r="K29" s="19" t="n"/>
      <c r="L29" s="16">
        <f>IF(COUNTA(A29:K29)=0,"",IF(OR(A29="",B29="",C29="",F29="",I29="",K29=""),"حقول ناقصة","مكتمل"))</f>
        <v/>
      </c>
    </row>
    <row r="30">
      <c r="A30" s="4" t="n"/>
      <c r="B30" s="4" t="n"/>
      <c r="C30" s="4" t="n"/>
      <c r="D30" s="4" t="n"/>
      <c r="E30" s="35" t="n"/>
      <c r="F30" s="35" t="n"/>
      <c r="G30" s="35" t="n"/>
      <c r="H30" s="36" t="n"/>
      <c r="I30" s="32" t="n"/>
      <c r="J30" s="4" t="n"/>
      <c r="K30" s="19" t="n"/>
      <c r="L30" s="16">
        <f>IF(COUNTA(A30:K30)=0,"",IF(OR(A30="",B30="",C30="",F30="",I30="",K30=""),"حقول ناقصة","مكتمل"))</f>
        <v/>
      </c>
    </row>
    <row r="32">
      <c r="A32" s="6" t="inlineStr">
        <is>
          <t>ملاحظات النموذج الرسمي</t>
        </is>
      </c>
    </row>
    <row r="33">
      <c r="A33" s="5" t="inlineStr">
        <is>
          <t>(١) يحدد نوع العقد: هل هو (رأس مالي قطاعي، أو خاص بالرؤية، أو استراتيجي، أو قطاعي، أو إنشائي، أو تشغيلي، أو بداعي الصيانة، أو دراسات وإشراف).</t>
        </is>
      </c>
    </row>
    <row r="34">
      <c r="A34" s="5" t="inlineStr">
        <is>
          <t>* إذا كان المشروع مذكوراً بأمر سام يذكر رقم الأمر السامي وتاريخه.</t>
        </is>
      </c>
    </row>
    <row r="36">
      <c r="A36" s="6" t="inlineStr">
        <is>
          <t>من لوائح</t>
        </is>
      </c>
    </row>
    <row r="37">
      <c r="A37" s="5" t="inlineStr">
        <is>
          <t>التواريخ ميلادية أو هجرية كما تعتمدها جهتك؛ اكتب الهجري نصاً (مثل 1446/05/12).</t>
        </is>
      </c>
    </row>
  </sheetData>
  <conditionalFormatting sqref="L6:L30">
    <cfRule type="expression" priority="1" dxfId="0">
      <formula>AND(L6&lt;&gt;"",L6&lt;&gt;"مكتمل")</formula>
    </cfRule>
    <cfRule type="cellIs" priority="2" operator="equal" dxfId="3">
      <formula>"مكتمل"</formula>
    </cfRule>
  </conditionalFormatting>
  <dataValidations count="1">
    <dataValidation sqref="B6:B30" showDropDown="0" showInputMessage="0" showErrorMessage="0" allowBlank="1" errorTitle="قيمة غير معروفة" error="اختر من القائمة." type="list">
      <formula1>"رأس مالي قطاعي,خاص بالرؤية,استراتيجي,قطاعي,إنشائي,تشغيلي,بداعي الصيانة,دراسات وإشراف"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&amp;Cلوائح · lawaeh.com · &amp;P /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showGridLines="0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32" customWidth="1" min="3" max="3"/>
    <col width="12" customWidth="1" min="4" max="4"/>
    <col width="10" customWidth="1" min="5" max="5"/>
    <col width="14" customWidth="1" min="6" max="6"/>
    <col width="16" customWidth="1" min="7" max="7"/>
    <col width="14" customWidth="1" min="8" max="8"/>
    <col width="24" customWidth="1" min="9" max="9"/>
    <col width="12" customWidth="1" min="10" max="10"/>
  </cols>
  <sheetData>
    <row r="1">
      <c r="A1" s="13">
        <f>"نموذج رقم (١٢): الوضع الراهن لمباني الجهاز العام المملوكة والمستأجرة للعام المالي: "&amp;IF(البداية!$C$6="","…",البداية!$C$6)&amp;" هـ"</f>
        <v/>
      </c>
    </row>
    <row r="2">
      <c r="A2" s="14">
        <f>IF(البداية!$C$5="","اسم الجهاز العام",البداية!$C$5)&amp;" · دليل إعداد التقارير السنوية للأجهزة العامة (قرار مجلس الوزراء 233)"</f>
        <v/>
      </c>
    </row>
    <row r="3">
      <c r="A3" s="5" t="inlineStr">
        <is>
          <t>الخلايا الصفراء للإدخال، والرمادية تحسب تلقائياً. الأعمدة الخضراء من النموذج الرسمي بترتيبه، والبنية أعمدة مساعدة من لوائح.</t>
        </is>
      </c>
    </row>
    <row r="5" ht="42" customHeight="1">
      <c r="A5" s="7" t="inlineStr">
        <is>
          <t>التسلسل</t>
        </is>
      </c>
      <c r="B5" s="7" t="inlineStr">
        <is>
          <t>اسم المبنى</t>
        </is>
      </c>
      <c r="C5" s="7" t="inlineStr">
        <is>
          <t>الموقع: (المدينة، الحي، الشارع)</t>
        </is>
      </c>
      <c r="D5" s="7" t="inlineStr">
        <is>
          <t>مساحة الأرض</t>
        </is>
      </c>
      <c r="E5" s="7" t="inlineStr">
        <is>
          <t>عدد الأدوار</t>
        </is>
      </c>
      <c r="F5" s="7" t="inlineStr">
        <is>
          <t>نوع الاستخدام: مملوك مستأجر</t>
        </is>
      </c>
      <c r="G5" s="7" t="inlineStr">
        <is>
          <t>قيمة الإيجار السنوية</t>
        </is>
      </c>
      <c r="H5" s="7" t="inlineStr">
        <is>
          <t>مدة الاستئجار</t>
        </is>
      </c>
      <c r="I5" s="7" t="inlineStr">
        <is>
          <t>الملاحظات</t>
        </is>
      </c>
      <c r="J5" s="15" t="inlineStr">
        <is>
          <t>تدقيق</t>
        </is>
      </c>
    </row>
    <row r="6">
      <c r="A6" s="16">
        <f>IF(B6="","",COUNTA(B$6:B6))</f>
        <v/>
      </c>
      <c r="B6" s="4" t="n"/>
      <c r="C6" s="4" t="n"/>
      <c r="D6" s="23" t="n"/>
      <c r="E6" s="36" t="n"/>
      <c r="F6" s="4" t="n"/>
      <c r="G6" s="32" t="n"/>
      <c r="H6" s="4" t="n"/>
      <c r="I6" s="4" t="n"/>
      <c r="J6" s="16">
        <f>IF(COUNTA(B6:I6)=0,"",IF(OR(B6="",C6="",F6="",AND(F6="مستأجر",OR(G6="",H6=""))),"حقول ناقصة","مكتمل"))</f>
        <v/>
      </c>
    </row>
    <row r="7">
      <c r="A7" s="16">
        <f>IF(B7="","",COUNTA(B$6:B7))</f>
        <v/>
      </c>
      <c r="B7" s="4" t="n"/>
      <c r="C7" s="4" t="n"/>
      <c r="D7" s="23" t="n"/>
      <c r="E7" s="36" t="n"/>
      <c r="F7" s="4" t="n"/>
      <c r="G7" s="32" t="n"/>
      <c r="H7" s="4" t="n"/>
      <c r="I7" s="4" t="n"/>
      <c r="J7" s="16">
        <f>IF(COUNTA(B7:I7)=0,"",IF(OR(B7="",C7="",F7="",AND(F7="مستأجر",OR(G7="",H7=""))),"حقول ناقصة","مكتمل"))</f>
        <v/>
      </c>
    </row>
    <row r="8">
      <c r="A8" s="16">
        <f>IF(B8="","",COUNTA(B$6:B8))</f>
        <v/>
      </c>
      <c r="B8" s="4" t="n"/>
      <c r="C8" s="4" t="n"/>
      <c r="D8" s="23" t="n"/>
      <c r="E8" s="36" t="n"/>
      <c r="F8" s="4" t="n"/>
      <c r="G8" s="32" t="n"/>
      <c r="H8" s="4" t="n"/>
      <c r="I8" s="4" t="n"/>
      <c r="J8" s="16">
        <f>IF(COUNTA(B8:I8)=0,"",IF(OR(B8="",C8="",F8="",AND(F8="مستأجر",OR(G8="",H8=""))),"حقول ناقصة","مكتمل"))</f>
        <v/>
      </c>
    </row>
    <row r="9">
      <c r="A9" s="16">
        <f>IF(B9="","",COUNTA(B$6:B9))</f>
        <v/>
      </c>
      <c r="B9" s="4" t="n"/>
      <c r="C9" s="4" t="n"/>
      <c r="D9" s="23" t="n"/>
      <c r="E9" s="36" t="n"/>
      <c r="F9" s="4" t="n"/>
      <c r="G9" s="32" t="n"/>
      <c r="H9" s="4" t="n"/>
      <c r="I9" s="4" t="n"/>
      <c r="J9" s="16">
        <f>IF(COUNTA(B9:I9)=0,"",IF(OR(B9="",C9="",F9="",AND(F9="مستأجر",OR(G9="",H9=""))),"حقول ناقصة","مكتمل"))</f>
        <v/>
      </c>
    </row>
    <row r="10">
      <c r="A10" s="16">
        <f>IF(B10="","",COUNTA(B$6:B10))</f>
        <v/>
      </c>
      <c r="B10" s="4" t="n"/>
      <c r="C10" s="4" t="n"/>
      <c r="D10" s="23" t="n"/>
      <c r="E10" s="36" t="n"/>
      <c r="F10" s="4" t="n"/>
      <c r="G10" s="32" t="n"/>
      <c r="H10" s="4" t="n"/>
      <c r="I10" s="4" t="n"/>
      <c r="J10" s="16">
        <f>IF(COUNTA(B10:I10)=0,"",IF(OR(B10="",C10="",F10="",AND(F10="مستأجر",OR(G10="",H10=""))),"حقول ناقصة","مكتمل"))</f>
        <v/>
      </c>
    </row>
    <row r="11">
      <c r="A11" s="16">
        <f>IF(B11="","",COUNTA(B$6:B11))</f>
        <v/>
      </c>
      <c r="B11" s="4" t="n"/>
      <c r="C11" s="4" t="n"/>
      <c r="D11" s="23" t="n"/>
      <c r="E11" s="36" t="n"/>
      <c r="F11" s="4" t="n"/>
      <c r="G11" s="32" t="n"/>
      <c r="H11" s="4" t="n"/>
      <c r="I11" s="4" t="n"/>
      <c r="J11" s="16">
        <f>IF(COUNTA(B11:I11)=0,"",IF(OR(B11="",C11="",F11="",AND(F11="مستأجر",OR(G11="",H11=""))),"حقول ناقصة","مكتمل"))</f>
        <v/>
      </c>
    </row>
    <row r="12">
      <c r="A12" s="16">
        <f>IF(B12="","",COUNTA(B$6:B12))</f>
        <v/>
      </c>
      <c r="B12" s="4" t="n"/>
      <c r="C12" s="4" t="n"/>
      <c r="D12" s="23" t="n"/>
      <c r="E12" s="36" t="n"/>
      <c r="F12" s="4" t="n"/>
      <c r="G12" s="32" t="n"/>
      <c r="H12" s="4" t="n"/>
      <c r="I12" s="4" t="n"/>
      <c r="J12" s="16">
        <f>IF(COUNTA(B12:I12)=0,"",IF(OR(B12="",C12="",F12="",AND(F12="مستأجر",OR(G12="",H12=""))),"حقول ناقصة","مكتمل"))</f>
        <v/>
      </c>
    </row>
    <row r="13">
      <c r="A13" s="16">
        <f>IF(B13="","",COUNTA(B$6:B13))</f>
        <v/>
      </c>
      <c r="B13" s="4" t="n"/>
      <c r="C13" s="4" t="n"/>
      <c r="D13" s="23" t="n"/>
      <c r="E13" s="36" t="n"/>
      <c r="F13" s="4" t="n"/>
      <c r="G13" s="32" t="n"/>
      <c r="H13" s="4" t="n"/>
      <c r="I13" s="4" t="n"/>
      <c r="J13" s="16">
        <f>IF(COUNTA(B13:I13)=0,"",IF(OR(B13="",C13="",F13="",AND(F13="مستأجر",OR(G13="",H13=""))),"حقول ناقصة","مكتمل"))</f>
        <v/>
      </c>
    </row>
    <row r="14">
      <c r="A14" s="16">
        <f>IF(B14="","",COUNTA(B$6:B14))</f>
        <v/>
      </c>
      <c r="B14" s="4" t="n"/>
      <c r="C14" s="4" t="n"/>
      <c r="D14" s="23" t="n"/>
      <c r="E14" s="36" t="n"/>
      <c r="F14" s="4" t="n"/>
      <c r="G14" s="32" t="n"/>
      <c r="H14" s="4" t="n"/>
      <c r="I14" s="4" t="n"/>
      <c r="J14" s="16">
        <f>IF(COUNTA(B14:I14)=0,"",IF(OR(B14="",C14="",F14="",AND(F14="مستأجر",OR(G14="",H14=""))),"حقول ناقصة","مكتمل"))</f>
        <v/>
      </c>
    </row>
    <row r="15">
      <c r="A15" s="16">
        <f>IF(B15="","",COUNTA(B$6:B15))</f>
        <v/>
      </c>
      <c r="B15" s="4" t="n"/>
      <c r="C15" s="4" t="n"/>
      <c r="D15" s="23" t="n"/>
      <c r="E15" s="36" t="n"/>
      <c r="F15" s="4" t="n"/>
      <c r="G15" s="32" t="n"/>
      <c r="H15" s="4" t="n"/>
      <c r="I15" s="4" t="n"/>
      <c r="J15" s="16">
        <f>IF(COUNTA(B15:I15)=0,"",IF(OR(B15="",C15="",F15="",AND(F15="مستأجر",OR(G15="",H15=""))),"حقول ناقصة","مكتمل"))</f>
        <v/>
      </c>
    </row>
    <row r="16">
      <c r="A16" s="16">
        <f>IF(B16="","",COUNTA(B$6:B16))</f>
        <v/>
      </c>
      <c r="B16" s="4" t="n"/>
      <c r="C16" s="4" t="n"/>
      <c r="D16" s="23" t="n"/>
      <c r="E16" s="36" t="n"/>
      <c r="F16" s="4" t="n"/>
      <c r="G16" s="32" t="n"/>
      <c r="H16" s="4" t="n"/>
      <c r="I16" s="4" t="n"/>
      <c r="J16" s="16">
        <f>IF(COUNTA(B16:I16)=0,"",IF(OR(B16="",C16="",F16="",AND(F16="مستأجر",OR(G16="",H16=""))),"حقول ناقصة","مكتمل"))</f>
        <v/>
      </c>
    </row>
    <row r="17">
      <c r="A17" s="16">
        <f>IF(B17="","",COUNTA(B$6:B17))</f>
        <v/>
      </c>
      <c r="B17" s="4" t="n"/>
      <c r="C17" s="4" t="n"/>
      <c r="D17" s="23" t="n"/>
      <c r="E17" s="36" t="n"/>
      <c r="F17" s="4" t="n"/>
      <c r="G17" s="32" t="n"/>
      <c r="H17" s="4" t="n"/>
      <c r="I17" s="4" t="n"/>
      <c r="J17" s="16">
        <f>IF(COUNTA(B17:I17)=0,"",IF(OR(B17="",C17="",F17="",AND(F17="مستأجر",OR(G17="",H17=""))),"حقول ناقصة","مكتمل"))</f>
        <v/>
      </c>
    </row>
    <row r="18">
      <c r="A18" s="16">
        <f>IF(B18="","",COUNTA(B$6:B18))</f>
        <v/>
      </c>
      <c r="B18" s="4" t="n"/>
      <c r="C18" s="4" t="n"/>
      <c r="D18" s="23" t="n"/>
      <c r="E18" s="36" t="n"/>
      <c r="F18" s="4" t="n"/>
      <c r="G18" s="32" t="n"/>
      <c r="H18" s="4" t="n"/>
      <c r="I18" s="4" t="n"/>
      <c r="J18" s="16">
        <f>IF(COUNTA(B18:I18)=0,"",IF(OR(B18="",C18="",F18="",AND(F18="مستأجر",OR(G18="",H18=""))),"حقول ناقصة","مكتمل"))</f>
        <v/>
      </c>
    </row>
    <row r="19">
      <c r="A19" s="16">
        <f>IF(B19="","",COUNTA(B$6:B19))</f>
        <v/>
      </c>
      <c r="B19" s="4" t="n"/>
      <c r="C19" s="4" t="n"/>
      <c r="D19" s="23" t="n"/>
      <c r="E19" s="36" t="n"/>
      <c r="F19" s="4" t="n"/>
      <c r="G19" s="32" t="n"/>
      <c r="H19" s="4" t="n"/>
      <c r="I19" s="4" t="n"/>
      <c r="J19" s="16">
        <f>IF(COUNTA(B19:I19)=0,"",IF(OR(B19="",C19="",F19="",AND(F19="مستأجر",OR(G19="",H19=""))),"حقول ناقصة","مكتمل"))</f>
        <v/>
      </c>
    </row>
    <row r="20">
      <c r="A20" s="16">
        <f>IF(B20="","",COUNTA(B$6:B20))</f>
        <v/>
      </c>
      <c r="B20" s="4" t="n"/>
      <c r="C20" s="4" t="n"/>
      <c r="D20" s="23" t="n"/>
      <c r="E20" s="36" t="n"/>
      <c r="F20" s="4" t="n"/>
      <c r="G20" s="32" t="n"/>
      <c r="H20" s="4" t="n"/>
      <c r="I20" s="4" t="n"/>
      <c r="J20" s="16">
        <f>IF(COUNTA(B20:I20)=0,"",IF(OR(B20="",C20="",F20="",AND(F20="مستأجر",OR(G20="",H20=""))),"حقول ناقصة","مكتمل"))</f>
        <v/>
      </c>
    </row>
    <row r="21">
      <c r="A21" s="16">
        <f>IF(B21="","",COUNTA(B$6:B21))</f>
        <v/>
      </c>
      <c r="B21" s="4" t="n"/>
      <c r="C21" s="4" t="n"/>
      <c r="D21" s="23" t="n"/>
      <c r="E21" s="36" t="n"/>
      <c r="F21" s="4" t="n"/>
      <c r="G21" s="32" t="n"/>
      <c r="H21" s="4" t="n"/>
      <c r="I21" s="4" t="n"/>
      <c r="J21" s="16">
        <f>IF(COUNTA(B21:I21)=0,"",IF(OR(B21="",C21="",F21="",AND(F21="مستأجر",OR(G21="",H21=""))),"حقول ناقصة","مكتمل"))</f>
        <v/>
      </c>
    </row>
    <row r="22">
      <c r="A22" s="16">
        <f>IF(B22="","",COUNTA(B$6:B22))</f>
        <v/>
      </c>
      <c r="B22" s="4" t="n"/>
      <c r="C22" s="4" t="n"/>
      <c r="D22" s="23" t="n"/>
      <c r="E22" s="36" t="n"/>
      <c r="F22" s="4" t="n"/>
      <c r="G22" s="32" t="n"/>
      <c r="H22" s="4" t="n"/>
      <c r="I22" s="4" t="n"/>
      <c r="J22" s="16">
        <f>IF(COUNTA(B22:I22)=0,"",IF(OR(B22="",C22="",F22="",AND(F22="مستأجر",OR(G22="",H22=""))),"حقول ناقصة","مكتمل"))</f>
        <v/>
      </c>
    </row>
    <row r="23">
      <c r="A23" s="16">
        <f>IF(B23="","",COUNTA(B$6:B23))</f>
        <v/>
      </c>
      <c r="B23" s="4" t="n"/>
      <c r="C23" s="4" t="n"/>
      <c r="D23" s="23" t="n"/>
      <c r="E23" s="36" t="n"/>
      <c r="F23" s="4" t="n"/>
      <c r="G23" s="32" t="n"/>
      <c r="H23" s="4" t="n"/>
      <c r="I23" s="4" t="n"/>
      <c r="J23" s="16">
        <f>IF(COUNTA(B23:I23)=0,"",IF(OR(B23="",C23="",F23="",AND(F23="مستأجر",OR(G23="",H23=""))),"حقول ناقصة","مكتمل"))</f>
        <v/>
      </c>
    </row>
    <row r="24">
      <c r="A24" s="16">
        <f>IF(B24="","",COUNTA(B$6:B24))</f>
        <v/>
      </c>
      <c r="B24" s="4" t="n"/>
      <c r="C24" s="4" t="n"/>
      <c r="D24" s="23" t="n"/>
      <c r="E24" s="36" t="n"/>
      <c r="F24" s="4" t="n"/>
      <c r="G24" s="32" t="n"/>
      <c r="H24" s="4" t="n"/>
      <c r="I24" s="4" t="n"/>
      <c r="J24" s="16">
        <f>IF(COUNTA(B24:I24)=0,"",IF(OR(B24="",C24="",F24="",AND(F24="مستأجر",OR(G24="",H24=""))),"حقول ناقصة","مكتمل"))</f>
        <v/>
      </c>
    </row>
    <row r="25">
      <c r="A25" s="16">
        <f>IF(B25="","",COUNTA(B$6:B25))</f>
        <v/>
      </c>
      <c r="B25" s="4" t="n"/>
      <c r="C25" s="4" t="n"/>
      <c r="D25" s="23" t="n"/>
      <c r="E25" s="36" t="n"/>
      <c r="F25" s="4" t="n"/>
      <c r="G25" s="32" t="n"/>
      <c r="H25" s="4" t="n"/>
      <c r="I25" s="4" t="n"/>
      <c r="J25" s="16">
        <f>IF(COUNTA(B25:I25)=0,"",IF(OR(B25="",C25="",F25="",AND(F25="مستأجر",OR(G25="",H25=""))),"حقول ناقصة","مكتمل"))</f>
        <v/>
      </c>
    </row>
    <row r="26">
      <c r="A26" s="16">
        <f>IF(B26="","",COUNTA(B$6:B26))</f>
        <v/>
      </c>
      <c r="B26" s="4" t="n"/>
      <c r="C26" s="4" t="n"/>
      <c r="D26" s="23" t="n"/>
      <c r="E26" s="36" t="n"/>
      <c r="F26" s="4" t="n"/>
      <c r="G26" s="32" t="n"/>
      <c r="H26" s="4" t="n"/>
      <c r="I26" s="4" t="n"/>
      <c r="J26" s="16">
        <f>IF(COUNTA(B26:I26)=0,"",IF(OR(B26="",C26="",F26="",AND(F26="مستأجر",OR(G26="",H26=""))),"حقول ناقصة","مكتمل"))</f>
        <v/>
      </c>
    </row>
    <row r="27">
      <c r="A27" s="16">
        <f>IF(B27="","",COUNTA(B$6:B27))</f>
        <v/>
      </c>
      <c r="B27" s="4" t="n"/>
      <c r="C27" s="4" t="n"/>
      <c r="D27" s="23" t="n"/>
      <c r="E27" s="36" t="n"/>
      <c r="F27" s="4" t="n"/>
      <c r="G27" s="32" t="n"/>
      <c r="H27" s="4" t="n"/>
      <c r="I27" s="4" t="n"/>
      <c r="J27" s="16">
        <f>IF(COUNTA(B27:I27)=0,"",IF(OR(B27="",C27="",F27="",AND(F27="مستأجر",OR(G27="",H27=""))),"حقول ناقصة","مكتمل"))</f>
        <v/>
      </c>
    </row>
    <row r="28">
      <c r="A28" s="16">
        <f>IF(B28="","",COUNTA(B$6:B28))</f>
        <v/>
      </c>
      <c r="B28" s="4" t="n"/>
      <c r="C28" s="4" t="n"/>
      <c r="D28" s="23" t="n"/>
      <c r="E28" s="36" t="n"/>
      <c r="F28" s="4" t="n"/>
      <c r="G28" s="32" t="n"/>
      <c r="H28" s="4" t="n"/>
      <c r="I28" s="4" t="n"/>
      <c r="J28" s="16">
        <f>IF(COUNTA(B28:I28)=0,"",IF(OR(B28="",C28="",F28="",AND(F28="مستأجر",OR(G28="",H28=""))),"حقول ناقصة","مكتمل"))</f>
        <v/>
      </c>
    </row>
    <row r="29">
      <c r="A29" s="16">
        <f>IF(B29="","",COUNTA(B$6:B29))</f>
        <v/>
      </c>
      <c r="B29" s="4" t="n"/>
      <c r="C29" s="4" t="n"/>
      <c r="D29" s="23" t="n"/>
      <c r="E29" s="36" t="n"/>
      <c r="F29" s="4" t="n"/>
      <c r="G29" s="32" t="n"/>
      <c r="H29" s="4" t="n"/>
      <c r="I29" s="4" t="n"/>
      <c r="J29" s="16">
        <f>IF(COUNTA(B29:I29)=0,"",IF(OR(B29="",C29="",F29="",AND(F29="مستأجر",OR(G29="",H29=""))),"حقول ناقصة","مكتمل"))</f>
        <v/>
      </c>
    </row>
    <row r="30">
      <c r="A30" s="16">
        <f>IF(B30="","",COUNTA(B$6:B30))</f>
        <v/>
      </c>
      <c r="B30" s="4" t="n"/>
      <c r="C30" s="4" t="n"/>
      <c r="D30" s="23" t="n"/>
      <c r="E30" s="36" t="n"/>
      <c r="F30" s="4" t="n"/>
      <c r="G30" s="32" t="n"/>
      <c r="H30" s="4" t="n"/>
      <c r="I30" s="4" t="n"/>
      <c r="J30" s="16">
        <f>IF(COUNTA(B30:I30)=0,"",IF(OR(B30="",C30="",F30="",AND(F30="مستأجر",OR(G30="",H30=""))),"حقول ناقصة","مكتمل"))</f>
        <v/>
      </c>
    </row>
    <row r="32">
      <c r="A32" s="6" t="inlineStr">
        <is>
          <t>ملاحظات النموذج الرسمي</t>
        </is>
      </c>
    </row>
    <row r="34">
      <c r="A34" s="6" t="inlineStr">
        <is>
          <t>من لوائح</t>
        </is>
      </c>
    </row>
    <row r="35">
      <c r="A35" s="5" t="inlineStr">
        <is>
          <t>للمبنى المستأجر تُطلب قيمة الإيجار السنوية ومدة الاستئجار؛ ويُرقَّم التسلسل تلقائياً.</t>
        </is>
      </c>
    </row>
  </sheetData>
  <conditionalFormatting sqref="J6:J30">
    <cfRule type="expression" priority="1" dxfId="0">
      <formula>AND(J6&lt;&gt;"",J6&lt;&gt;"مكتمل")</formula>
    </cfRule>
    <cfRule type="cellIs" priority="2" operator="equal" dxfId="3">
      <formula>"مكتمل"</formula>
    </cfRule>
  </conditionalFormatting>
  <dataValidations count="1">
    <dataValidation sqref="F6:F30" showDropDown="0" showInputMessage="0" showErrorMessage="0" allowBlank="1" errorTitle="قيمة غير معروفة" error="اختر من القائمة." type="list">
      <formula1>"مملوك,مستأجر"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&amp;Cلوائح · lawaeh.com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لوائح</dc:creator>
  <dc:title xmlns:dc="http://purl.org/dc/elements/1.1/">التقرير السنوي — النماذج الاثنا عشر</dc:title>
  <dcterms:created xmlns:dcterms="http://purl.org/dc/terms/" xmlns:xsi="http://www.w3.org/2001/XMLSchema-instance" xsi:type="dcterms:W3CDTF">2026-10-23T11:10:02Z</dcterms:created>
  <dcterms:modified xmlns:dcterms="http://purl.org/dc/terms/" xmlns:xsi="http://www.w3.org/2001/XMLSchema-instance" xsi:type="dcterms:W3CDTF">2026-10-23T11:10:02Z</dcterms:modified>
</cp:coreProperties>
</file>